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4115" windowHeight="8025" tabRatio="787" activeTab="0"/>
  </bookViews>
  <sheets>
    <sheet name="Instructions" sheetId="1" r:id="rId1"/>
    <sheet name="A. Revenue-Sources of Funds" sheetId="2" r:id="rId2"/>
    <sheet name="B. CY2017 Actual Expenses" sheetId="3" r:id="rId3"/>
    <sheet name="C. CY2018 Budgeted Expenses" sheetId="4" r:id="rId4"/>
    <sheet name="D. CY2019 Projected Expenses" sheetId="5" r:id="rId5"/>
    <sheet name="E. Current Staff Function (2018" sheetId="6" r:id="rId6"/>
    <sheet name="F. Proposed Staff Function-2019" sheetId="7" r:id="rId7"/>
    <sheet name="G. 2017 Actual Caseload" sheetId="8" r:id="rId8"/>
    <sheet name="H. 2019 Projected Caseload" sheetId="9" r:id="rId9"/>
    <sheet name="Expense Category Explanations" sheetId="10" r:id="rId10"/>
  </sheets>
  <definedNames>
    <definedName name="_xlnm.Print_Area" localSheetId="1">'A. Revenue-Sources of Funds'!$A$1:$D$31</definedName>
    <definedName name="_xlnm.Print_Area" localSheetId="2">'B. CY2017 Actual Expenses'!$A$1:$F$42</definedName>
    <definedName name="_xlnm.Print_Area" localSheetId="3">'C. CY2018 Budgeted Expenses'!$A$1:$F$42</definedName>
    <definedName name="_xlnm.Print_Area" localSheetId="4">'D. CY2019 Projected Expenses'!$A$1:$F$41</definedName>
    <definedName name="_xlnm.Print_Area" localSheetId="5">'E. Current Staff Function (2018'!$A$1:$H$25</definedName>
    <definedName name="_xlnm.Print_Area" localSheetId="6">'F. Proposed Staff Function-2019'!$A$1:$H$24</definedName>
    <definedName name="_xlnm.Print_Area" localSheetId="7">'G. 2017 Actual Caseload'!$A$1:$E$39</definedName>
    <definedName name="_xlnm.Print_Area" localSheetId="8">'H. 2019 Projected Caseload'!$A$1:$E$39</definedName>
  </definedNames>
  <calcPr fullCalcOnLoad="1"/>
</workbook>
</file>

<file path=xl/sharedStrings.xml><?xml version="1.0" encoding="utf-8"?>
<sst xmlns="http://schemas.openxmlformats.org/spreadsheetml/2006/main" count="369" uniqueCount="209">
  <si>
    <t>Income</t>
  </si>
  <si>
    <t>A. Wisconsin Trust Account Foundation, Inc.</t>
  </si>
  <si>
    <t>This workbook contains locked electronic worksheets that correspond with the forms you</t>
  </si>
  <si>
    <t xml:space="preserve">need to complete your grant application.  </t>
  </si>
  <si>
    <t>Instructions:</t>
  </si>
  <si>
    <t>1.  Use your "Save As" command (under "File") to save this document to your hard drive.</t>
  </si>
  <si>
    <t xml:space="preserve">2.  Please fill in all applicable fields in each worksheet of your saved document. Note: There  </t>
  </si>
  <si>
    <t xml:space="preserve">If you have problems, using these spreadsheets, please contact WisTAF toll-free at </t>
  </si>
  <si>
    <t>PILSF</t>
  </si>
  <si>
    <t>A.  Personnel Costs</t>
  </si>
  <si>
    <t xml:space="preserve">  1. Lawyers</t>
  </si>
  <si>
    <t xml:space="preserve">  2. Paralegals</t>
  </si>
  <si>
    <t xml:space="preserve">  3. Others</t>
  </si>
  <si>
    <t>B. Overhead</t>
  </si>
  <si>
    <t xml:space="preserve">  1. Rent &amp; Utilities</t>
  </si>
  <si>
    <t xml:space="preserve">  2. Equipment Rental</t>
  </si>
  <si>
    <t xml:space="preserve">  5. Travel</t>
  </si>
  <si>
    <t xml:space="preserve">  7. Training</t>
  </si>
  <si>
    <t xml:space="preserve">  8. Insurance</t>
  </si>
  <si>
    <t xml:space="preserve">  9. Dues/Fees</t>
  </si>
  <si>
    <t xml:space="preserve"> 10. Audit</t>
  </si>
  <si>
    <t xml:space="preserve"> 11. Litigation</t>
  </si>
  <si>
    <t xml:space="preserve"> 15. Contract Services to Program</t>
  </si>
  <si>
    <t>Lawyers</t>
  </si>
  <si>
    <t>Paralegals</t>
  </si>
  <si>
    <t>Total LS Paid Staff</t>
  </si>
  <si>
    <t>Total Org Paid Staff</t>
  </si>
  <si>
    <t>Legal Case Work</t>
  </si>
  <si>
    <t>Supervision of Legal Case work</t>
  </si>
  <si>
    <t>Secretarial-Clerical work</t>
  </si>
  <si>
    <t>Management and Administration</t>
  </si>
  <si>
    <t>Number Supported by Other Funds</t>
  </si>
  <si>
    <t>Pro Bono Attys</t>
  </si>
  <si>
    <t xml:space="preserve">   (FTE for duration of vacancy)</t>
  </si>
  <si>
    <t>Vacant Positions Included in Budget</t>
  </si>
  <si>
    <t>Type of Work Performed</t>
  </si>
  <si>
    <t>Number Supported by WisTAF Funds</t>
  </si>
  <si>
    <t xml:space="preserve">Please use this form to indicate the total number of Full-Time-Equivalent (FTE) paid and volunteer staff persons who were directly involved </t>
  </si>
  <si>
    <t>Field of Civil Law</t>
  </si>
  <si>
    <t>Family</t>
  </si>
  <si>
    <t>Unemployment</t>
  </si>
  <si>
    <t>Immigration</t>
  </si>
  <si>
    <t>Category II - Advocacy</t>
  </si>
  <si>
    <t>Totals:</t>
  </si>
  <si>
    <r>
      <t>Lawyers:</t>
    </r>
    <r>
      <rPr>
        <sz val="10"/>
        <rFont val="Garamond"/>
        <family val="1"/>
      </rPr>
      <t xml:space="preserve"> Includes all salaries and wages paid to program attorneys, whether part-time, full-time or temporary.</t>
    </r>
  </si>
  <si>
    <r>
      <t>Paralegals:</t>
    </r>
    <r>
      <rPr>
        <sz val="10"/>
        <rFont val="Garamond"/>
        <family val="1"/>
      </rPr>
      <t xml:space="preserve"> Includes salaries and wages paid to program paralegals, whether part-time, full-time or temporary. Paralegals are persons whose duties consist primarily of intake interviewing, case investigations, checking court records, legal research, client representation at administrative hearings and outreach and community work.</t>
    </r>
  </si>
  <si>
    <r>
      <t>Others</t>
    </r>
    <r>
      <rPr>
        <sz val="10"/>
        <rFont val="Garamond"/>
        <family val="1"/>
      </rPr>
      <t>: Includes salaries and wages paid to all other program staff, whether employed directly or supervised by the program, whether administrative/clerical staff, students, or others, and whether full-time, part-time or temporary</t>
    </r>
  </si>
  <si>
    <r>
      <t>Employee Benefits</t>
    </r>
    <r>
      <rPr>
        <sz val="10"/>
        <rFont val="Garamond"/>
        <family val="1"/>
      </rPr>
      <t>: Includes all commonly-accepted fringe benefits paid on behalf of employees, such as retirement, FICA, health and life insurance, worker’s compensation, unemployment insurance and other payroll-related costs approved by the program’s Board of Directors.</t>
    </r>
  </si>
  <si>
    <r>
      <t>Rent and Utilities</t>
    </r>
    <r>
      <rPr>
        <sz val="10"/>
        <rFont val="Garamond"/>
        <family val="1"/>
      </rPr>
      <t>: Includes estimated rent, utility payments and maintenance or janitorial expenses.</t>
    </r>
  </si>
  <si>
    <r>
      <t>Equipment Rental</t>
    </r>
    <r>
      <rPr>
        <sz val="10"/>
        <rFont val="Garamond"/>
        <family val="1"/>
      </rPr>
      <t>: Includes lease or rental expenses for office furniture, fixtures and equipment (except telephone). It also includes an estimate of maintenance costs for that equipment whether pursuant to a service contract or an estimate of individual repair bills.</t>
    </r>
  </si>
  <si>
    <r>
      <t>Office Supplies and Expenses</t>
    </r>
    <r>
      <rPr>
        <sz val="10"/>
        <rFont val="Garamond"/>
        <family val="1"/>
      </rPr>
      <t xml:space="preserve">: Includes all basic office accessories and supplies, including materials used in copiers. Printing and postage, which may be recorded in special accounts, are included in this category. </t>
    </r>
  </si>
  <si>
    <r>
      <t>Telephone</t>
    </r>
    <r>
      <rPr>
        <sz val="10"/>
        <rFont val="Garamond"/>
        <family val="1"/>
      </rPr>
      <t>: Includes estimates for the rent of telephone equipment and long distance calls. Similar and related expenses such as facsimiles, Internet access, email, etc. should be included as well.</t>
    </r>
  </si>
  <si>
    <r>
      <t>Program Travel</t>
    </r>
    <r>
      <rPr>
        <sz val="10"/>
        <rFont val="Garamond"/>
        <family val="1"/>
      </rPr>
      <t>: Includes travel expenses directly related to administration of the program.</t>
    </r>
  </si>
  <si>
    <r>
      <t>Training</t>
    </r>
    <r>
      <rPr>
        <sz val="10"/>
        <rFont val="Garamond"/>
        <family val="1"/>
      </rPr>
      <t>:  All non-personnel costs to be paid for with regular program funds associated with the training and continuing education of staff members should be included here. Examples:  Travel to/from training, per diem, conference registration fees or tuition, training materials, rent for facilities for training events, etc. Materials or equipment purchased for training with a value in excess of $5,000 or 5% of project budget, whichever is greater, should be reported under “Property Acquisitions.” No program personnel costs should be included here.</t>
    </r>
  </si>
  <si>
    <r>
      <t>Library</t>
    </r>
    <r>
      <rPr>
        <sz val="10"/>
        <rFont val="Garamond"/>
        <family val="1"/>
      </rPr>
      <t xml:space="preserve">: Includes expenses for the maintenance and normal expansion of office libraries, including subscriptions to periodicals, books, reference materials and multiple-volume sets of law books.  </t>
    </r>
  </si>
  <si>
    <r>
      <t>Insurance</t>
    </r>
    <r>
      <rPr>
        <sz val="10"/>
        <rFont val="Garamond"/>
        <family val="1"/>
      </rPr>
      <t>: Includes professional liability insurance, bonding, property insurance (fire and theft) and liability insurance for property and automobiles.</t>
    </r>
  </si>
  <si>
    <r>
      <t>Dues and Fees</t>
    </r>
    <r>
      <rPr>
        <sz val="10"/>
        <rFont val="Garamond"/>
        <family val="1"/>
      </rPr>
      <t>: Includes dues and fees paid to professional organizations on behalf of the recipient or subrecipient and its staff.</t>
    </r>
  </si>
  <si>
    <r>
      <t>Audit</t>
    </r>
    <r>
      <rPr>
        <sz val="10"/>
        <rFont val="Garamond"/>
        <family val="1"/>
      </rPr>
      <t>: Includes expenses for auditors.</t>
    </r>
  </si>
  <si>
    <r>
      <t>Litigation</t>
    </r>
    <r>
      <rPr>
        <sz val="10"/>
        <rFont val="Garamond"/>
        <family val="1"/>
      </rPr>
      <t>: Includes court cases, witness fees, expert witness expenses, sheriff fees, courthouse copying fees and other expenses incurred but not recovered in litigation on behalf of eligible clients.</t>
    </r>
  </si>
  <si>
    <r>
      <t>Property Acquisitions</t>
    </r>
    <r>
      <rPr>
        <sz val="10"/>
        <rFont val="Garamond"/>
        <family val="1"/>
      </rPr>
      <t>: Includes equipment and library purchases and other major expenses, which occur infrequently (e.g., major renovation). Amortized amounts to be paid towards equipment purchases should be included under “Depreciation” (see below). It is appropriate to consolidate certain expenditures (e.g., report “office equipment” rather than “typewriters, dictating equipment, adding machines, etc.”). However, please provide a separate footnote for any purchases in excess of $5,000 or 5% of project budget, whichever is greater.</t>
    </r>
  </si>
  <si>
    <r>
      <t>Depreciation</t>
    </r>
    <r>
      <rPr>
        <sz val="10"/>
        <rFont val="Garamond"/>
        <family val="1"/>
      </rPr>
      <t xml:space="preserve">: Includes amortized amounts paid toward equipment purchases. (Note: if equipment is rented or leased, rather than purchased, those payments should be included under “Equipment Rental”) </t>
    </r>
  </si>
  <si>
    <r>
      <t>Contract Services to Clients</t>
    </r>
    <r>
      <rPr>
        <sz val="10"/>
        <rFont val="Garamond"/>
        <family val="1"/>
      </rPr>
      <t>: Includes all payments to private attorneys who provide legal services to clients.</t>
    </r>
  </si>
  <si>
    <r>
      <t>Contract Services to Program</t>
    </r>
    <r>
      <rPr>
        <sz val="10"/>
        <rFont val="Garamond"/>
        <family val="1"/>
      </rPr>
      <t>: Includes all payments for service to the program, such as legal counsel for program operations, consultant fees exclusive of those paid for training, use of a computer service bureau, bookkeeping or other accounting services, etc. If the total in this category is over $5,000 please itemize those individual costs in excess of $5,000 in a brief footnote.</t>
    </r>
  </si>
  <si>
    <r>
      <t>Other</t>
    </r>
    <r>
      <rPr>
        <sz val="10"/>
        <rFont val="Garamond"/>
        <family val="1"/>
      </rPr>
      <t>: Includes all program expenses not included above. Please footnote any amounts over $5,000.</t>
    </r>
  </si>
  <si>
    <t>Bankruptcy</t>
  </si>
  <si>
    <t>Consumer/Finance</t>
  </si>
  <si>
    <t>Education</t>
  </si>
  <si>
    <t>Employment</t>
  </si>
  <si>
    <t>Guardianship</t>
  </si>
  <si>
    <t>Juvenile</t>
  </si>
  <si>
    <t>Taxation</t>
  </si>
  <si>
    <t>Estate planning</t>
  </si>
  <si>
    <t>Health, Long-term care &amp; disability</t>
  </si>
  <si>
    <t>Income maintenance</t>
  </si>
  <si>
    <t>Housing (including foreclosure)</t>
  </si>
  <si>
    <t>Individual rights</t>
  </si>
  <si>
    <t>Public benefits</t>
  </si>
  <si>
    <t xml:space="preserve">     A. Revenue-Sources of Funds</t>
  </si>
  <si>
    <t xml:space="preserve">     the following tabbed reports:  </t>
  </si>
  <si>
    <t xml:space="preserve">     required reports, in addition to this Instructions page and the Expense Category. </t>
  </si>
  <si>
    <t xml:space="preserve">     worksheets as needed. </t>
  </si>
  <si>
    <t xml:space="preserve">3.  If you are applying for an IOLTA Category II grant ONLY, you need to complete only </t>
  </si>
  <si>
    <t xml:space="preserve">4.  Once you are finished filling in all applicable worksheets, please login to the WisTAF </t>
  </si>
  <si>
    <t xml:space="preserve">     to upload your completed spreadsheet.</t>
  </si>
  <si>
    <t xml:space="preserve">     website (with the user name and password you created) and use the "Upload files" feature </t>
  </si>
  <si>
    <r>
      <t xml:space="preserve">     </t>
    </r>
    <r>
      <rPr>
        <sz val="11"/>
        <color indexed="10"/>
        <rFont val="Garamond"/>
        <family val="1"/>
      </rPr>
      <t xml:space="preserve">Please include your agency name in the file names for the documents you submit. </t>
    </r>
    <r>
      <rPr>
        <sz val="11"/>
        <rFont val="Garamond"/>
        <family val="1"/>
      </rPr>
      <t xml:space="preserve">For </t>
    </r>
  </si>
  <si>
    <r>
      <t xml:space="preserve">     Explanations page tab at the end. </t>
    </r>
    <r>
      <rPr>
        <sz val="11"/>
        <color indexed="10"/>
        <rFont val="Garamond"/>
        <family val="1"/>
      </rPr>
      <t xml:space="preserve">Use the right and left arrow buttons to scroll to view </t>
    </r>
  </si>
  <si>
    <r>
      <t xml:space="preserve">    </t>
    </r>
    <r>
      <rPr>
        <sz val="11"/>
        <color indexed="10"/>
        <rFont val="Garamond"/>
        <family val="1"/>
      </rPr>
      <t xml:space="preserve"> all available tabs.</t>
    </r>
    <r>
      <rPr>
        <sz val="11"/>
        <rFont val="Garamond"/>
        <family val="1"/>
      </rPr>
      <t xml:space="preserve"> If you are submitting multiple applications, please copy additional </t>
    </r>
  </si>
  <si>
    <t>jan</t>
  </si>
  <si>
    <t>mar</t>
  </si>
  <si>
    <t>apr</t>
  </si>
  <si>
    <t>may</t>
  </si>
  <si>
    <t>jun</t>
  </si>
  <si>
    <t>jul</t>
  </si>
  <si>
    <t>aug</t>
  </si>
  <si>
    <t>sep</t>
  </si>
  <si>
    <t>oct</t>
  </si>
  <si>
    <t>nov</t>
  </si>
  <si>
    <t>dec</t>
  </si>
  <si>
    <t>St Mary's Legal svcs</t>
  </si>
  <si>
    <t>IOLTA/PILSF</t>
  </si>
  <si>
    <t>State A</t>
  </si>
  <si>
    <t>Acct #</t>
  </si>
  <si>
    <t>6690, 6890, 6899, 6150</t>
  </si>
  <si>
    <t>6240, 6730, 6220</t>
  </si>
  <si>
    <t>6780, 6790, 6611, 6613, 6614, 6610, 6620</t>
  </si>
  <si>
    <t>6882, 6880</t>
  </si>
  <si>
    <t>6910, 6920, 6930</t>
  </si>
  <si>
    <t>6422, 6423</t>
  </si>
  <si>
    <t>6660, 6686, 6685, 6440, 6430, 6655</t>
  </si>
  <si>
    <t>6150, 6185, 6180, 6020, 6060, 6450, 8010</t>
  </si>
  <si>
    <t>Work Study</t>
  </si>
  <si>
    <t>Other (specify below)</t>
  </si>
  <si>
    <t xml:space="preserve">Please use this form to indicate the total number of Full-Time-Equivalent (FTE) paid and volunteer staff persons who will be directly involved </t>
  </si>
  <si>
    <t>Category II - Law-related education</t>
  </si>
  <si>
    <t>Category II - Law-related outreach</t>
  </si>
  <si>
    <t>E. Legal Services Corporation</t>
  </si>
  <si>
    <t>F. City/County Funding</t>
  </si>
  <si>
    <t>G. State Funding (excl. WisTAF state appropriation grant)</t>
  </si>
  <si>
    <t>H. Title III Administration on Aging</t>
  </si>
  <si>
    <t>I. Title XX  Health and Human Services</t>
  </si>
  <si>
    <t>J. Other Federal Programs</t>
  </si>
  <si>
    <t>K. Attorneys' Fees</t>
  </si>
  <si>
    <t>L. Program Service Fees</t>
  </si>
  <si>
    <t>M. Bar Associations</t>
  </si>
  <si>
    <t>O. Private Donations</t>
  </si>
  <si>
    <t>P. Investment Income</t>
  </si>
  <si>
    <t>R. SUB TOTAL</t>
  </si>
  <si>
    <t>S. WisTAF Reserve (if any)</t>
  </si>
  <si>
    <t>T. Other Reserve (if any)</t>
  </si>
  <si>
    <t>U. Total Reserve</t>
  </si>
  <si>
    <t>V. TOTAL INCOME (R+U)</t>
  </si>
  <si>
    <t>W. Value of Expected Contributed Atty Services</t>
  </si>
  <si>
    <t>Q. Miscellaneous Income (please specify below)</t>
  </si>
  <si>
    <t xml:space="preserve">    a.</t>
  </si>
  <si>
    <t xml:space="preserve">    b.</t>
  </si>
  <si>
    <t xml:space="preserve">    c.</t>
  </si>
  <si>
    <t xml:space="preserve">  4. Employee Benefits</t>
  </si>
  <si>
    <t xml:space="preserve">  3. Supplies/Printing/Postage</t>
  </si>
  <si>
    <t xml:space="preserve">  4. Telephone/Information Technology</t>
  </si>
  <si>
    <t xml:space="preserve"> 12. Property Acquisition</t>
  </si>
  <si>
    <t xml:space="preserve"> 13. Depreciation/Amortization</t>
  </si>
  <si>
    <t xml:space="preserve"> 14. Contract Services to Clients</t>
  </si>
  <si>
    <t>C. Total Expenses</t>
  </si>
  <si>
    <t>INCOME (For Legal Services Program Only*)</t>
  </si>
  <si>
    <t xml:space="preserve">IOLTA </t>
  </si>
  <si>
    <t>TOTAL</t>
  </si>
  <si>
    <t>OTHER</t>
  </si>
  <si>
    <t xml:space="preserve">  Salary Subtotal</t>
  </si>
  <si>
    <t xml:space="preserve">  Total Personnel Costs</t>
  </si>
  <si>
    <t xml:space="preserve">  6.  Library</t>
  </si>
  <si>
    <t xml:space="preserve">       Please provide a brief description of Property Acquisitions in excess of $5,000:</t>
  </si>
  <si>
    <t xml:space="preserve">       Please explain nature of contract services to clients:</t>
  </si>
  <si>
    <t xml:space="preserve">       Please explain nature of contract services to program:</t>
  </si>
  <si>
    <t xml:space="preserve"> Total Overhead</t>
  </si>
  <si>
    <t>Advanced directives</t>
  </si>
  <si>
    <t>Municipal</t>
  </si>
  <si>
    <t>Other civil (specify):</t>
  </si>
  <si>
    <t xml:space="preserve">     are tabs located at the bottom of this Excel workbook corresponding to each of the </t>
  </si>
  <si>
    <t>VACANT POSITIONS</t>
  </si>
  <si>
    <t>STAFF FUNDING</t>
  </si>
  <si>
    <t>Other</t>
  </si>
  <si>
    <t>D. Other Foundations</t>
  </si>
  <si>
    <t>B. United Way</t>
  </si>
  <si>
    <t>C. Community Shares of Wisconsin</t>
  </si>
  <si>
    <t>N. Publications, Products, etc.</t>
  </si>
  <si>
    <t xml:space="preserve">*If your organization's civil legal services program is part of a larger social service agency, please indicate the agency's total </t>
  </si>
  <si>
    <t xml:space="preserve">If there is an actual, budgeted or proposed carryover of unexpended WisTAF funds, please list the amount and </t>
  </si>
  <si>
    <t>provide and explanation:</t>
  </si>
  <si>
    <t xml:space="preserve">*Include only civil legal service expenses in the fields above. If your agency's civil legal services program is part </t>
  </si>
  <si>
    <t xml:space="preserve">of a larger social services agency, please indicate the agency's total expenditures (including your program) </t>
  </si>
  <si>
    <t>for this period:</t>
  </si>
  <si>
    <t>LEGAL SERVICES PROGRAM ONLY</t>
  </si>
  <si>
    <t>ENTIRE ORGANIZATION (INCL. LEGAL SERVICES STAFF)</t>
  </si>
  <si>
    <t xml:space="preserve">Other civil (specify):  </t>
  </si>
  <si>
    <t xml:space="preserve">Other civil (specify): </t>
  </si>
  <si>
    <t xml:space="preserve">  c.</t>
  </si>
  <si>
    <t xml:space="preserve">  b.</t>
  </si>
  <si>
    <t xml:space="preserve">  a.</t>
  </si>
  <si>
    <t>PRO HAC VICE</t>
  </si>
  <si>
    <t xml:space="preserve"> 16. Misc. (bank fees, hiring exp, etc.)</t>
  </si>
  <si>
    <t>Total Staffing FTE (not including vacancies)</t>
  </si>
  <si>
    <t>Total Staff FTE (not including vacancies)</t>
  </si>
  <si>
    <t>2019 Grant Application Financial and Miscellaneous Report Instructions</t>
  </si>
  <si>
    <t xml:space="preserve">     example, resave this file with a new name of "Agency X 2019 Grant App Financial Reports".</t>
  </si>
  <si>
    <t xml:space="preserve">     B. CY2017 Actual Expenses</t>
  </si>
  <si>
    <t xml:space="preserve">     C. CY2018 Budgeted Expenses</t>
  </si>
  <si>
    <t xml:space="preserve">     D. CY2019 Projected Expenses</t>
  </si>
  <si>
    <t>1-877-749-5045 or send email to carenas@wistaf.org.</t>
  </si>
  <si>
    <t>2017 Actual</t>
  </si>
  <si>
    <t>2018 Budgeted</t>
  </si>
  <si>
    <t>2019 Proposed</t>
  </si>
  <si>
    <r>
      <t xml:space="preserve">income (including your program) for the following periods:  </t>
    </r>
    <r>
      <rPr>
        <b/>
        <sz val="10"/>
        <color indexed="10"/>
        <rFont val="Arial Narrow"/>
        <family val="2"/>
      </rPr>
      <t>2017:</t>
    </r>
    <r>
      <rPr>
        <b/>
        <sz val="10"/>
        <rFont val="Arial Narrow"/>
        <family val="2"/>
      </rPr>
      <t xml:space="preserve">                                      </t>
    </r>
  </si>
  <si>
    <t>2016:</t>
  </si>
  <si>
    <t>2017 ACTUAL EXPENSES (For Legal Services Program Only*)</t>
  </si>
  <si>
    <t>2018 BUDGETED EXPENSES (For Legal Services Program Only*)</t>
  </si>
  <si>
    <t>2019 PROJECTED EXPENSES (For Legal Services Program Only*)</t>
  </si>
  <si>
    <r>
      <t xml:space="preserve">in the activities covered by the total expenditures identified in the </t>
    </r>
    <r>
      <rPr>
        <b/>
        <sz val="10"/>
        <color indexed="10"/>
        <rFont val="Arial Narrow"/>
        <family val="2"/>
      </rPr>
      <t xml:space="preserve">Projected Expenditures for Calendar Year 2019 </t>
    </r>
    <r>
      <rPr>
        <b/>
        <sz val="10"/>
        <rFont val="Arial Narrow"/>
        <family val="2"/>
      </rPr>
      <t xml:space="preserve"> worksheet.</t>
    </r>
  </si>
  <si>
    <t>2017 Actual Caseload IOLTA</t>
  </si>
  <si>
    <t>2017 Actual Caseload PILSF</t>
  </si>
  <si>
    <t>2017 Actual Caseload            PRO HAC VICE</t>
  </si>
  <si>
    <t>2017 Actual Caseload OTHER</t>
  </si>
  <si>
    <t xml:space="preserve">Please give a brief desciption of how you are choosing to define "caseload" as reported in the 2017 Actual Caseload and </t>
  </si>
  <si>
    <t>2019 Projected Caseload reports:</t>
  </si>
  <si>
    <t>2019 Projected Caseload IOLTA</t>
  </si>
  <si>
    <t>2019 Projected Caseload PILSF</t>
  </si>
  <si>
    <t>2019 Projected Caseload               PRO HAC VICE</t>
  </si>
  <si>
    <t>2019 Projected Caseload OTHER</t>
  </si>
  <si>
    <r>
      <t xml:space="preserve">in the activities covered by the total expenditures identified in the </t>
    </r>
    <r>
      <rPr>
        <b/>
        <sz val="10"/>
        <color indexed="10"/>
        <rFont val="Arial Narrow"/>
        <family val="2"/>
      </rPr>
      <t xml:space="preserve">Budgeted Expenditures for Calendar Year 2018 </t>
    </r>
    <r>
      <rPr>
        <b/>
        <sz val="10"/>
        <rFont val="Arial Narrow"/>
        <family val="2"/>
      </rPr>
      <t>worksheet.</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</si>
</sst>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_);_(* \(#,##0.00\);_(* &quot;-&quot;_);_(@_)"/>
    <numFmt numFmtId="167" formatCode="&quot;$&quot;#,##0"/>
    <numFmt numFmtId="168" formatCode="_(* #,##0.0_);_(* \(#,##0.0\);_(* &quot;-&quot;??_);_(@_)"/>
    <numFmt numFmtId="169" formatCode="&quot;$&quot;#,##0.00;[Red]&quot;$&quot;#,##0.00"/>
  </numFmts>
  <fonts count="62">
    <font>
      <sz val="10"/>
      <name val="Arial"/>
      <family val="0"/>
    </font>
    <font>
      <sz val="10"/>
      <name val="Verdana"/>
      <family val="2"/>
    </font>
    <font>
      <sz val="8"/>
      <name val="Arial"/>
      <family val="2"/>
    </font>
    <font>
      <sz val="11"/>
      <name val="Garamond"/>
      <family val="1"/>
    </font>
    <font>
      <b/>
      <sz val="11"/>
      <name val="Garamond"/>
      <family val="1"/>
    </font>
    <font>
      <b/>
      <sz val="9"/>
      <name val="Verdana"/>
      <family val="2"/>
    </font>
    <font>
      <i/>
      <sz val="10"/>
      <name val="Garamond"/>
      <family val="1"/>
    </font>
    <font>
      <sz val="10"/>
      <name val="Garamond"/>
      <family val="1"/>
    </font>
    <font>
      <sz val="10"/>
      <name val="Courier"/>
      <family val="3"/>
    </font>
    <font>
      <sz val="10"/>
      <name val="Arial Narrow"/>
      <family val="2"/>
    </font>
    <font>
      <sz val="9"/>
      <name val="Verdana"/>
      <family val="2"/>
    </font>
    <font>
      <i/>
      <sz val="11"/>
      <color indexed="10"/>
      <name val="Garamond"/>
      <family val="1"/>
    </font>
    <font>
      <sz val="11"/>
      <color indexed="10"/>
      <name val="Garamond"/>
      <family val="1"/>
    </font>
    <font>
      <i/>
      <sz val="11"/>
      <name val="Garamond"/>
      <family val="1"/>
    </font>
    <font>
      <sz val="9"/>
      <name val="Arial"/>
      <family val="2"/>
    </font>
    <font>
      <b/>
      <sz val="9"/>
      <name val="Arial"/>
      <family val="2"/>
    </font>
    <font>
      <u val="single"/>
      <sz val="10"/>
      <color indexed="12"/>
      <name val="Arial"/>
      <family val="2"/>
    </font>
    <font>
      <u val="single"/>
      <sz val="10"/>
      <color indexed="36"/>
      <name val="Arial"/>
      <family val="2"/>
    </font>
    <font>
      <sz val="9"/>
      <name val="Arial Narrow"/>
      <family val="2"/>
    </font>
    <font>
      <b/>
      <sz val="10"/>
      <name val="Arial Narrow"/>
      <family val="2"/>
    </font>
    <font>
      <u val="doubleAccounting"/>
      <sz val="10"/>
      <name val="Arial Narrow"/>
      <family val="2"/>
    </font>
    <font>
      <b/>
      <sz val="9"/>
      <name val="Arial Narrow"/>
      <family val="2"/>
    </font>
    <font>
      <b/>
      <sz val="10"/>
      <color indexed="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Verdana"/>
      <family val="2"/>
    </font>
    <font>
      <b/>
      <sz val="11"/>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Narrow"/>
      <family val="2"/>
    </font>
    <font>
      <b/>
      <sz val="11"/>
      <color theme="0"/>
      <name val="Arial Narrow"/>
      <family val="2"/>
    </font>
    <font>
      <b/>
      <sz val="10"/>
      <color theme="5" tint="-0.24997000396251678"/>
      <name val="Verdana"/>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theme="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style="thin"/>
      <bottom style="thin"/>
    </border>
    <border>
      <left style="medium"/>
      <right style="thin"/>
      <top>
        <color indexed="63"/>
      </top>
      <bottom>
        <color indexed="63"/>
      </bottom>
    </border>
    <border>
      <left style="medium"/>
      <right style="thin"/>
      <top style="medium"/>
      <bottom style="thin"/>
    </border>
    <border>
      <left>
        <color indexed="63"/>
      </left>
      <right style="medium"/>
      <top>
        <color indexed="63"/>
      </top>
      <bottom>
        <color indexed="63"/>
      </bottom>
    </border>
    <border>
      <left style="thin"/>
      <right style="thin"/>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style="medium"/>
      <bottom>
        <color indexed="63"/>
      </bottom>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medium"/>
      <right style="medium"/>
      <top>
        <color indexed="63"/>
      </top>
      <bottom style="medium"/>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color indexed="63"/>
      </bottom>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style="thin"/>
      <top style="thin"/>
      <bottom style="thin"/>
    </border>
    <border>
      <left style="thin"/>
      <right style="thin"/>
      <top style="medium"/>
      <bottom style="medium"/>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style="thin"/>
      <top>
        <color indexed="63"/>
      </top>
      <bottom style="medium"/>
    </border>
    <border>
      <left style="thin"/>
      <right style="medium"/>
      <top>
        <color indexed="63"/>
      </top>
      <bottom>
        <color indexed="63"/>
      </bottom>
    </border>
    <border>
      <left style="thin"/>
      <right style="medium"/>
      <top style="thin"/>
      <bottom style="double"/>
    </border>
    <border>
      <left style="thin"/>
      <right style="medium"/>
      <top>
        <color indexed="63"/>
      </top>
      <bottom style="double"/>
    </border>
    <border>
      <left style="thin"/>
      <right style="medium"/>
      <top style="double"/>
      <bottom style="double"/>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thin"/>
      <top>
        <color indexed="63"/>
      </top>
      <bottom style="medium"/>
    </border>
    <border>
      <left>
        <color indexed="63"/>
      </left>
      <right style="thin"/>
      <top style="medium"/>
      <bottom style="medium"/>
    </border>
    <border>
      <left style="thin"/>
      <right style="medium"/>
      <top style="medium"/>
      <bottom>
        <color indexed="63"/>
      </bottom>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6"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0" fillId="31" borderId="7" applyNumberFormat="0" applyFont="0" applyAlignment="0" applyProtection="0"/>
    <xf numFmtId="0" fontId="55"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81">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Border="1" applyAlignment="1">
      <alignment/>
    </xf>
    <xf numFmtId="0" fontId="1" fillId="0" borderId="0" xfId="0" applyFont="1" applyBorder="1" applyAlignment="1">
      <alignment/>
    </xf>
    <xf numFmtId="0" fontId="1" fillId="0" borderId="0" xfId="0" applyFont="1" applyFill="1" applyBorder="1" applyAlignment="1">
      <alignment/>
    </xf>
    <xf numFmtId="0" fontId="1" fillId="0" borderId="0" xfId="0" applyFont="1" applyAlignment="1">
      <alignment horizontal="left"/>
    </xf>
    <xf numFmtId="0" fontId="1" fillId="0" borderId="0" xfId="0" applyFont="1" applyAlignment="1">
      <alignmen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horizontal="left"/>
    </xf>
    <xf numFmtId="0" fontId="11" fillId="0" borderId="0" xfId="0" applyFont="1" applyAlignment="1">
      <alignment/>
    </xf>
    <xf numFmtId="0" fontId="13" fillId="0" borderId="0" xfId="0" applyFont="1" applyAlignment="1">
      <alignment/>
    </xf>
    <xf numFmtId="43" fontId="0" fillId="0" borderId="0" xfId="42" applyFont="1" applyAlignment="1">
      <alignment/>
    </xf>
    <xf numFmtId="43" fontId="14" fillId="0" borderId="0" xfId="42" applyFont="1" applyAlignment="1">
      <alignment/>
    </xf>
    <xf numFmtId="43" fontId="15" fillId="0" borderId="0" xfId="42" applyFont="1" applyAlignment="1">
      <alignment/>
    </xf>
    <xf numFmtId="43" fontId="15" fillId="0" borderId="0" xfId="42" applyFont="1" applyFill="1" applyBorder="1" applyAlignment="1">
      <alignment/>
    </xf>
    <xf numFmtId="0" fontId="9" fillId="0" borderId="0" xfId="0" applyFont="1" applyBorder="1" applyAlignment="1">
      <alignment/>
    </xf>
    <xf numFmtId="0" fontId="9" fillId="0" borderId="0" xfId="0" applyFont="1" applyBorder="1" applyAlignment="1" applyProtection="1">
      <alignment wrapText="1"/>
      <protection locked="0"/>
    </xf>
    <xf numFmtId="0" fontId="9" fillId="0" borderId="0" xfId="0" applyFont="1" applyBorder="1" applyAlignment="1" applyProtection="1">
      <alignment/>
      <protection locked="0"/>
    </xf>
    <xf numFmtId="0" fontId="9" fillId="0" borderId="0" xfId="0" applyFont="1" applyAlignment="1">
      <alignment/>
    </xf>
    <xf numFmtId="16" fontId="1" fillId="0" borderId="0" xfId="0" applyNumberFormat="1" applyFont="1" applyAlignment="1">
      <alignment/>
    </xf>
    <xf numFmtId="0" fontId="1" fillId="0" borderId="0" xfId="0" applyFont="1" applyAlignment="1">
      <alignment/>
    </xf>
    <xf numFmtId="43" fontId="1" fillId="0" borderId="0" xfId="42" applyFont="1" applyAlignment="1">
      <alignment/>
    </xf>
    <xf numFmtId="43" fontId="10" fillId="0" borderId="0" xfId="42" applyFont="1" applyAlignment="1">
      <alignment/>
    </xf>
    <xf numFmtId="43" fontId="5" fillId="0" borderId="0" xfId="42" applyFont="1" applyAlignment="1">
      <alignment/>
    </xf>
    <xf numFmtId="43" fontId="5" fillId="0" borderId="0" xfId="42" applyFont="1" applyFill="1" applyBorder="1" applyAlignment="1">
      <alignment/>
    </xf>
    <xf numFmtId="43" fontId="18" fillId="0" borderId="0" xfId="42" applyFont="1" applyAlignment="1">
      <alignment/>
    </xf>
    <xf numFmtId="0" fontId="9" fillId="0" borderId="0" xfId="0" applyFont="1" applyAlignment="1">
      <alignment horizontal="left"/>
    </xf>
    <xf numFmtId="164" fontId="9" fillId="32" borderId="0" xfId="42" applyNumberFormat="1" applyFont="1" applyFill="1" applyBorder="1" applyAlignment="1" applyProtection="1">
      <alignment horizontal="right"/>
      <protection locked="0"/>
    </xf>
    <xf numFmtId="0" fontId="9" fillId="0" borderId="10" xfId="0" applyFont="1" applyBorder="1" applyAlignment="1">
      <alignment horizontal="left"/>
    </xf>
    <xf numFmtId="0" fontId="1" fillId="33" borderId="11" xfId="0" applyFont="1" applyFill="1" applyBorder="1" applyAlignment="1">
      <alignment/>
    </xf>
    <xf numFmtId="0" fontId="0" fillId="0" borderId="0" xfId="0" applyFill="1" applyBorder="1" applyAlignment="1">
      <alignment/>
    </xf>
    <xf numFmtId="43" fontId="14" fillId="0" borderId="0" xfId="42" applyFont="1" applyBorder="1" applyAlignment="1">
      <alignment/>
    </xf>
    <xf numFmtId="0" fontId="1" fillId="0" borderId="0" xfId="0" applyFont="1" applyFill="1" applyAlignment="1">
      <alignment/>
    </xf>
    <xf numFmtId="0" fontId="9" fillId="0" borderId="12" xfId="0" applyFont="1" applyBorder="1" applyAlignment="1">
      <alignment/>
    </xf>
    <xf numFmtId="0" fontId="9" fillId="0" borderId="13" xfId="0" applyFont="1" applyBorder="1" applyAlignment="1">
      <alignment/>
    </xf>
    <xf numFmtId="0" fontId="19" fillId="0" borderId="13" xfId="0" applyFont="1" applyBorder="1" applyAlignment="1">
      <alignment horizontal="right"/>
    </xf>
    <xf numFmtId="0" fontId="19" fillId="0" borderId="13" xfId="0" applyFont="1" applyBorder="1" applyAlignment="1">
      <alignment/>
    </xf>
    <xf numFmtId="0" fontId="9" fillId="0" borderId="13" xfId="0" applyFont="1" applyFill="1" applyBorder="1" applyAlignment="1" applyProtection="1">
      <alignment/>
      <protection locked="0"/>
    </xf>
    <xf numFmtId="0" fontId="9" fillId="0" borderId="10" xfId="0" applyFont="1" applyFill="1" applyBorder="1" applyAlignment="1" applyProtection="1">
      <alignment/>
      <protection locked="0"/>
    </xf>
    <xf numFmtId="0" fontId="19" fillId="0" borderId="10" xfId="0" applyFont="1" applyBorder="1" applyAlignment="1">
      <alignment/>
    </xf>
    <xf numFmtId="0" fontId="9" fillId="0" borderId="14" xfId="0" applyFont="1" applyBorder="1" applyAlignment="1">
      <alignment/>
    </xf>
    <xf numFmtId="0" fontId="19" fillId="0" borderId="12" xfId="0" applyFont="1" applyBorder="1" applyAlignment="1">
      <alignment/>
    </xf>
    <xf numFmtId="0" fontId="9" fillId="0" borderId="13" xfId="0" applyFont="1" applyBorder="1" applyAlignment="1">
      <alignment horizontal="left"/>
    </xf>
    <xf numFmtId="0" fontId="9" fillId="0" borderId="15" xfId="0" applyFont="1" applyFill="1" applyBorder="1" applyAlignment="1" applyProtection="1">
      <alignment/>
      <protection locked="0"/>
    </xf>
    <xf numFmtId="0" fontId="9" fillId="0" borderId="12" xfId="0" applyFont="1" applyBorder="1" applyAlignment="1">
      <alignment horizontal="left"/>
    </xf>
    <xf numFmtId="0" fontId="9" fillId="0" borderId="16" xfId="0" applyFont="1" applyFill="1" applyBorder="1" applyAlignment="1" applyProtection="1">
      <alignment/>
      <protection locked="0"/>
    </xf>
    <xf numFmtId="0" fontId="19" fillId="0" borderId="14" xfId="0" applyFont="1" applyBorder="1" applyAlignment="1">
      <alignment horizontal="left"/>
    </xf>
    <xf numFmtId="0" fontId="1" fillId="0" borderId="0" xfId="0" applyFont="1" applyAlignment="1">
      <alignment vertical="center"/>
    </xf>
    <xf numFmtId="164" fontId="9" fillId="32" borderId="0" xfId="42" applyNumberFormat="1" applyFont="1" applyFill="1" applyBorder="1" applyAlignment="1">
      <alignment horizontal="right"/>
    </xf>
    <xf numFmtId="0" fontId="9" fillId="0" borderId="17" xfId="0" applyFont="1" applyBorder="1" applyAlignment="1">
      <alignment wrapText="1"/>
    </xf>
    <xf numFmtId="0" fontId="19" fillId="0" borderId="18" xfId="0" applyFont="1" applyBorder="1" applyAlignment="1">
      <alignment/>
    </xf>
    <xf numFmtId="164" fontId="9" fillId="0" borderId="19" xfId="42" applyNumberFormat="1" applyFont="1" applyFill="1" applyBorder="1" applyAlignment="1">
      <alignment horizontal="right"/>
    </xf>
    <xf numFmtId="164" fontId="9" fillId="0" borderId="15" xfId="42" applyNumberFormat="1" applyFont="1" applyFill="1" applyBorder="1" applyAlignment="1" applyProtection="1">
      <alignment horizontal="right"/>
      <protection locked="0"/>
    </xf>
    <xf numFmtId="164" fontId="9" fillId="0" borderId="20" xfId="42" applyNumberFormat="1" applyFont="1" applyFill="1" applyBorder="1" applyAlignment="1" applyProtection="1">
      <alignment horizontal="right"/>
      <protection locked="0"/>
    </xf>
    <xf numFmtId="164" fontId="9" fillId="0" borderId="21" xfId="42" applyNumberFormat="1" applyFont="1" applyFill="1" applyBorder="1" applyAlignment="1">
      <alignment horizontal="right"/>
    </xf>
    <xf numFmtId="0" fontId="9" fillId="32" borderId="10" xfId="0" applyFont="1" applyFill="1" applyBorder="1" applyAlignment="1" applyProtection="1">
      <alignment/>
      <protection locked="0"/>
    </xf>
    <xf numFmtId="0" fontId="9" fillId="32" borderId="22" xfId="0" applyFont="1" applyFill="1" applyBorder="1" applyAlignment="1" applyProtection="1">
      <alignment/>
      <protection locked="0"/>
    </xf>
    <xf numFmtId="0" fontId="9" fillId="0" borderId="23" xfId="0" applyFont="1" applyFill="1" applyBorder="1" applyAlignment="1">
      <alignment/>
    </xf>
    <xf numFmtId="0" fontId="19" fillId="0" borderId="10" xfId="0" applyFont="1" applyFill="1" applyBorder="1" applyAlignment="1">
      <alignment/>
    </xf>
    <xf numFmtId="0" fontId="21" fillId="0" borderId="13" xfId="0" applyFont="1" applyFill="1" applyBorder="1" applyAlignment="1">
      <alignment horizontal="center"/>
    </xf>
    <xf numFmtId="0" fontId="21" fillId="0" borderId="20" xfId="0" applyFont="1" applyFill="1" applyBorder="1" applyAlignment="1">
      <alignment horizontal="center"/>
    </xf>
    <xf numFmtId="0" fontId="21" fillId="0" borderId="24" xfId="0" applyFont="1" applyFill="1" applyBorder="1" applyAlignment="1">
      <alignment horizontal="center"/>
    </xf>
    <xf numFmtId="0" fontId="9" fillId="0" borderId="10" xfId="0" applyFont="1" applyFill="1" applyBorder="1" applyAlignment="1">
      <alignment/>
    </xf>
    <xf numFmtId="164" fontId="9" fillId="0" borderId="20" xfId="0" applyNumberFormat="1" applyFont="1" applyFill="1" applyBorder="1" applyAlignment="1" applyProtection="1">
      <alignment/>
      <protection locked="0"/>
    </xf>
    <xf numFmtId="164" fontId="9" fillId="0" borderId="24" xfId="0" applyNumberFormat="1" applyFont="1" applyFill="1" applyBorder="1" applyAlignment="1" applyProtection="1">
      <alignment/>
      <protection locked="0"/>
    </xf>
    <xf numFmtId="164" fontId="9" fillId="0" borderId="25" xfId="0" applyNumberFormat="1" applyFont="1" applyFill="1" applyBorder="1" applyAlignment="1" applyProtection="1">
      <alignment/>
      <protection locked="0"/>
    </xf>
    <xf numFmtId="164" fontId="9" fillId="0" borderId="26" xfId="0" applyNumberFormat="1" applyFont="1" applyFill="1" applyBorder="1" applyAlignment="1" applyProtection="1">
      <alignment/>
      <protection locked="0"/>
    </xf>
    <xf numFmtId="0" fontId="9" fillId="0" borderId="0" xfId="0" applyFont="1" applyFill="1" applyAlignment="1">
      <alignment/>
    </xf>
    <xf numFmtId="0" fontId="9" fillId="0" borderId="27" xfId="0" applyFont="1" applyFill="1" applyBorder="1" applyAlignment="1">
      <alignment/>
    </xf>
    <xf numFmtId="164" fontId="9" fillId="0" borderId="28" xfId="0" applyNumberFormat="1" applyFont="1" applyFill="1" applyBorder="1" applyAlignment="1" applyProtection="1">
      <alignment/>
      <protection locked="0"/>
    </xf>
    <xf numFmtId="164" fontId="9" fillId="0" borderId="29" xfId="0" applyNumberFormat="1" applyFont="1" applyFill="1" applyBorder="1" applyAlignment="1" applyProtection="1">
      <alignment/>
      <protection locked="0"/>
    </xf>
    <xf numFmtId="0" fontId="19" fillId="0" borderId="30" xfId="0" applyFont="1" applyFill="1" applyBorder="1" applyAlignment="1">
      <alignment/>
    </xf>
    <xf numFmtId="0" fontId="19" fillId="0" borderId="0" xfId="0" applyFont="1" applyFill="1" applyBorder="1" applyAlignment="1">
      <alignment/>
    </xf>
    <xf numFmtId="0" fontId="9" fillId="0" borderId="0" xfId="0" applyFont="1" applyFill="1" applyBorder="1" applyAlignment="1">
      <alignment/>
    </xf>
    <xf numFmtId="164" fontId="9" fillId="0" borderId="31" xfId="42" applyNumberFormat="1" applyFont="1" applyFill="1" applyBorder="1" applyAlignment="1">
      <alignment/>
    </xf>
    <xf numFmtId="0" fontId="9" fillId="0" borderId="32" xfId="0" applyFont="1" applyFill="1" applyBorder="1" applyAlignment="1">
      <alignment/>
    </xf>
    <xf numFmtId="164" fontId="9" fillId="0" borderId="33" xfId="0" applyNumberFormat="1" applyFont="1" applyFill="1" applyBorder="1" applyAlignment="1" applyProtection="1">
      <alignment/>
      <protection locked="0"/>
    </xf>
    <xf numFmtId="164" fontId="9" fillId="0" borderId="34" xfId="0" applyNumberFormat="1" applyFont="1" applyFill="1" applyBorder="1" applyAlignment="1" applyProtection="1">
      <alignment/>
      <protection locked="0"/>
    </xf>
    <xf numFmtId="164" fontId="9" fillId="0" borderId="35" xfId="42" applyNumberFormat="1" applyFont="1" applyFill="1" applyBorder="1" applyAlignment="1">
      <alignment/>
    </xf>
    <xf numFmtId="0" fontId="9" fillId="32" borderId="13" xfId="0" applyFont="1" applyFill="1" applyBorder="1" applyAlignment="1" applyProtection="1">
      <alignment wrapText="1"/>
      <protection locked="0"/>
    </xf>
    <xf numFmtId="0" fontId="9" fillId="32" borderId="36" xfId="0" applyFont="1" applyFill="1" applyBorder="1" applyAlignment="1" applyProtection="1">
      <alignment wrapText="1"/>
      <protection locked="0"/>
    </xf>
    <xf numFmtId="0" fontId="19" fillId="0" borderId="23" xfId="0" applyFont="1" applyFill="1" applyBorder="1" applyAlignment="1">
      <alignment horizontal="center"/>
    </xf>
    <xf numFmtId="0" fontId="21" fillId="0" borderId="0" xfId="0" applyFont="1" applyFill="1" applyBorder="1" applyAlignment="1">
      <alignment horizontal="center"/>
    </xf>
    <xf numFmtId="164" fontId="9" fillId="0" borderId="0" xfId="0" applyNumberFormat="1" applyFont="1" applyFill="1" applyBorder="1" applyAlignment="1" applyProtection="1">
      <alignment/>
      <protection locked="0"/>
    </xf>
    <xf numFmtId="164" fontId="9" fillId="0" borderId="0" xfId="0" applyNumberFormat="1" applyFont="1" applyFill="1" applyBorder="1" applyAlignment="1">
      <alignment/>
    </xf>
    <xf numFmtId="0" fontId="21" fillId="0" borderId="18" xfId="0" applyFont="1" applyFill="1" applyBorder="1" applyAlignment="1">
      <alignment horizontal="center"/>
    </xf>
    <xf numFmtId="0" fontId="21" fillId="0" borderId="29" xfId="0" applyFont="1" applyFill="1" applyBorder="1" applyAlignment="1">
      <alignment horizontal="center"/>
    </xf>
    <xf numFmtId="0" fontId="21" fillId="0" borderId="31" xfId="0" applyFont="1" applyFill="1" applyBorder="1" applyAlignment="1">
      <alignment horizontal="center"/>
    </xf>
    <xf numFmtId="0" fontId="9" fillId="0" borderId="37" xfId="0" applyFont="1" applyFill="1" applyBorder="1" applyAlignment="1">
      <alignment/>
    </xf>
    <xf numFmtId="0" fontId="19" fillId="34" borderId="38" xfId="0" applyFont="1" applyFill="1" applyBorder="1" applyAlignment="1">
      <alignment/>
    </xf>
    <xf numFmtId="0" fontId="9" fillId="34" borderId="39" xfId="0" applyFont="1" applyFill="1" applyBorder="1" applyAlignment="1">
      <alignment/>
    </xf>
    <xf numFmtId="0" fontId="19" fillId="34" borderId="11" xfId="0" applyFont="1" applyFill="1" applyBorder="1" applyAlignment="1">
      <alignment/>
    </xf>
    <xf numFmtId="0" fontId="9" fillId="34" borderId="0" xfId="0" applyFont="1" applyFill="1" applyBorder="1" applyAlignment="1">
      <alignment/>
    </xf>
    <xf numFmtId="0" fontId="9" fillId="34" borderId="19" xfId="0" applyFont="1" applyFill="1" applyBorder="1" applyAlignment="1">
      <alignment/>
    </xf>
    <xf numFmtId="0" fontId="9" fillId="34" borderId="40" xfId="0" applyFont="1" applyFill="1" applyBorder="1" applyAlignment="1">
      <alignment/>
    </xf>
    <xf numFmtId="165" fontId="9" fillId="0" borderId="0" xfId="45" applyNumberFormat="1" applyFont="1" applyFill="1" applyBorder="1" applyAlignment="1" applyProtection="1">
      <alignment/>
      <protection locked="0"/>
    </xf>
    <xf numFmtId="0" fontId="19" fillId="0" borderId="0" xfId="0" applyFont="1" applyAlignment="1">
      <alignment/>
    </xf>
    <xf numFmtId="164" fontId="59" fillId="0" borderId="40" xfId="42" applyNumberFormat="1" applyFont="1" applyFill="1" applyBorder="1" applyAlignment="1">
      <alignment horizontal="left"/>
    </xf>
    <xf numFmtId="44" fontId="9" fillId="0" borderId="29" xfId="0" applyNumberFormat="1" applyFont="1" applyFill="1" applyBorder="1" applyAlignment="1">
      <alignment/>
    </xf>
    <xf numFmtId="44" fontId="9" fillId="0" borderId="28" xfId="0" applyNumberFormat="1" applyFont="1" applyFill="1" applyBorder="1" applyAlignment="1">
      <alignment/>
    </xf>
    <xf numFmtId="164" fontId="9" fillId="0" borderId="28" xfId="42" applyNumberFormat="1" applyFont="1" applyFill="1" applyBorder="1" applyAlignment="1">
      <alignment horizontal="right"/>
    </xf>
    <xf numFmtId="164" fontId="9" fillId="0" borderId="41" xfId="42" applyNumberFormat="1" applyFont="1" applyFill="1" applyBorder="1" applyAlignment="1">
      <alignment horizontal="right"/>
    </xf>
    <xf numFmtId="44" fontId="9" fillId="0" borderId="42" xfId="0" applyNumberFormat="1" applyFont="1" applyFill="1" applyBorder="1" applyAlignment="1">
      <alignment/>
    </xf>
    <xf numFmtId="44" fontId="9" fillId="0" borderId="43" xfId="0" applyNumberFormat="1" applyFont="1" applyFill="1" applyBorder="1" applyAlignment="1">
      <alignment/>
    </xf>
    <xf numFmtId="164" fontId="9" fillId="0" borderId="43" xfId="42" applyNumberFormat="1" applyFont="1" applyFill="1" applyBorder="1" applyAlignment="1">
      <alignment horizontal="right"/>
    </xf>
    <xf numFmtId="43" fontId="9" fillId="0" borderId="31" xfId="42" applyNumberFormat="1" applyFont="1" applyFill="1" applyBorder="1" applyAlignment="1">
      <alignment horizontal="right"/>
    </xf>
    <xf numFmtId="0" fontId="19" fillId="0" borderId="44" xfId="0" applyFont="1" applyBorder="1" applyAlignment="1">
      <alignment wrapText="1"/>
    </xf>
    <xf numFmtId="43" fontId="9" fillId="0" borderId="13" xfId="0" applyNumberFormat="1" applyFont="1" applyFill="1" applyBorder="1" applyAlignment="1" applyProtection="1">
      <alignment/>
      <protection locked="0"/>
    </xf>
    <xf numFmtId="43" fontId="9" fillId="0" borderId="20" xfId="0" applyNumberFormat="1" applyFont="1" applyFill="1" applyBorder="1" applyAlignment="1" applyProtection="1">
      <alignment/>
      <protection locked="0"/>
    </xf>
    <xf numFmtId="43" fontId="9" fillId="0" borderId="36" xfId="0" applyNumberFormat="1" applyFont="1" applyFill="1" applyBorder="1" applyAlignment="1" applyProtection="1">
      <alignment/>
      <protection locked="0"/>
    </xf>
    <xf numFmtId="43" fontId="9" fillId="0" borderId="25" xfId="0" applyNumberFormat="1" applyFont="1" applyFill="1" applyBorder="1" applyAlignment="1" applyProtection="1">
      <alignment/>
      <protection locked="0"/>
    </xf>
    <xf numFmtId="43" fontId="9" fillId="0" borderId="28" xfId="0" applyNumberFormat="1" applyFont="1" applyFill="1" applyBorder="1" applyAlignment="1" applyProtection="1">
      <alignment/>
      <protection locked="0"/>
    </xf>
    <xf numFmtId="43" fontId="9" fillId="0" borderId="29" xfId="0" applyNumberFormat="1" applyFont="1" applyFill="1" applyBorder="1" applyAlignment="1" applyProtection="1">
      <alignment/>
      <protection locked="0"/>
    </xf>
    <xf numFmtId="43" fontId="9" fillId="0" borderId="45" xfId="0" applyNumberFormat="1" applyFont="1" applyFill="1" applyBorder="1" applyAlignment="1" applyProtection="1">
      <alignment/>
      <protection locked="0"/>
    </xf>
    <xf numFmtId="44" fontId="59" fillId="0" borderId="39" xfId="0" applyNumberFormat="1" applyFont="1" applyFill="1" applyBorder="1" applyAlignment="1" applyProtection="1">
      <alignment horizontal="left"/>
      <protection locked="0"/>
    </xf>
    <xf numFmtId="0" fontId="9" fillId="32" borderId="14" xfId="0" applyFont="1" applyFill="1" applyBorder="1" applyAlignment="1" applyProtection="1">
      <alignment wrapText="1"/>
      <protection locked="0"/>
    </xf>
    <xf numFmtId="44" fontId="9" fillId="0" borderId="39" xfId="42" applyNumberFormat="1" applyFont="1" applyFill="1" applyBorder="1" applyAlignment="1">
      <alignment horizontal="left"/>
    </xf>
    <xf numFmtId="44" fontId="59" fillId="0" borderId="40" xfId="0" applyNumberFormat="1" applyFont="1" applyFill="1" applyBorder="1" applyAlignment="1">
      <alignment horizontal="left"/>
    </xf>
    <xf numFmtId="0" fontId="19" fillId="0" borderId="44" xfId="0" applyFont="1" applyBorder="1" applyAlignment="1">
      <alignment horizontal="right"/>
    </xf>
    <xf numFmtId="0" fontId="19" fillId="35" borderId="46" xfId="0" applyFont="1" applyFill="1" applyBorder="1" applyAlignment="1">
      <alignment horizontal="center" wrapText="1"/>
    </xf>
    <xf numFmtId="3" fontId="9" fillId="35" borderId="42" xfId="0" applyNumberFormat="1" applyFont="1" applyFill="1" applyBorder="1" applyAlignment="1">
      <alignment horizontal="center" wrapText="1"/>
    </xf>
    <xf numFmtId="3" fontId="9" fillId="35" borderId="42" xfId="0" applyNumberFormat="1" applyFont="1" applyFill="1" applyBorder="1" applyAlignment="1">
      <alignment/>
    </xf>
    <xf numFmtId="3" fontId="9" fillId="35" borderId="20" xfId="0" applyNumberFormat="1" applyFont="1" applyFill="1" applyBorder="1" applyAlignment="1">
      <alignment/>
    </xf>
    <xf numFmtId="3" fontId="9" fillId="35" borderId="20" xfId="0" applyNumberFormat="1" applyFont="1" applyFill="1" applyBorder="1" applyAlignment="1" applyProtection="1">
      <alignment/>
      <protection locked="0"/>
    </xf>
    <xf numFmtId="3" fontId="9" fillId="35" borderId="25" xfId="0" applyNumberFormat="1" applyFont="1" applyFill="1" applyBorder="1" applyAlignment="1" applyProtection="1">
      <alignment/>
      <protection locked="0"/>
    </xf>
    <xf numFmtId="3" fontId="9" fillId="35" borderId="34" xfId="0" applyNumberFormat="1" applyFont="1" applyFill="1" applyBorder="1" applyAlignment="1" applyProtection="1">
      <alignment/>
      <protection locked="0"/>
    </xf>
    <xf numFmtId="3" fontId="19" fillId="35" borderId="46" xfId="42" applyNumberFormat="1" applyFont="1" applyFill="1" applyBorder="1" applyAlignment="1">
      <alignment horizontal="right"/>
    </xf>
    <xf numFmtId="3" fontId="9" fillId="35" borderId="29" xfId="0" applyNumberFormat="1" applyFont="1" applyFill="1" applyBorder="1" applyAlignment="1">
      <alignment horizontal="center" wrapText="1"/>
    </xf>
    <xf numFmtId="3" fontId="9" fillId="35" borderId="42" xfId="0" applyNumberFormat="1" applyFont="1" applyFill="1" applyBorder="1" applyAlignment="1" applyProtection="1">
      <alignment horizontal="center"/>
      <protection locked="0"/>
    </xf>
    <xf numFmtId="3" fontId="9" fillId="35" borderId="20" xfId="0" applyNumberFormat="1" applyFont="1" applyFill="1" applyBorder="1" applyAlignment="1" applyProtection="1">
      <alignment horizontal="center"/>
      <protection locked="0"/>
    </xf>
    <xf numFmtId="3" fontId="9" fillId="35" borderId="25" xfId="0" applyNumberFormat="1" applyFont="1" applyFill="1" applyBorder="1" applyAlignment="1" applyProtection="1">
      <alignment horizontal="center"/>
      <protection locked="0"/>
    </xf>
    <xf numFmtId="3" fontId="9" fillId="35" borderId="34" xfId="0" applyNumberFormat="1" applyFont="1" applyFill="1" applyBorder="1" applyAlignment="1" applyProtection="1">
      <alignment horizontal="center"/>
      <protection locked="0"/>
    </xf>
    <xf numFmtId="0" fontId="19" fillId="36" borderId="42" xfId="0" applyFont="1" applyFill="1" applyBorder="1" applyAlignment="1">
      <alignment horizontal="center"/>
    </xf>
    <xf numFmtId="43" fontId="9" fillId="36" borderId="20" xfId="42" applyNumberFormat="1" applyFont="1" applyFill="1" applyBorder="1" applyAlignment="1" applyProtection="1">
      <alignment/>
      <protection locked="0"/>
    </xf>
    <xf numFmtId="43" fontId="20" fillId="36" borderId="20" xfId="42" applyNumberFormat="1" applyFont="1" applyFill="1" applyBorder="1" applyAlignment="1" applyProtection="1">
      <alignment/>
      <protection locked="0"/>
    </xf>
    <xf numFmtId="43" fontId="20" fillId="36" borderId="47" xfId="42" applyNumberFormat="1" applyFont="1" applyFill="1" applyBorder="1" applyAlignment="1" applyProtection="1">
      <alignment/>
      <protection locked="0"/>
    </xf>
    <xf numFmtId="44" fontId="19" fillId="36" borderId="48" xfId="42" applyNumberFormat="1" applyFont="1" applyFill="1" applyBorder="1" applyAlignment="1">
      <alignment/>
    </xf>
    <xf numFmtId="43" fontId="9" fillId="36" borderId="42" xfId="42" applyNumberFormat="1" applyFont="1" applyFill="1" applyBorder="1" applyAlignment="1" applyProtection="1">
      <alignment/>
      <protection locked="0"/>
    </xf>
    <xf numFmtId="44" fontId="9" fillId="36" borderId="49" xfId="42" applyNumberFormat="1" applyFont="1" applyFill="1" applyBorder="1" applyAlignment="1">
      <alignment/>
    </xf>
    <xf numFmtId="44" fontId="19" fillId="36" borderId="50" xfId="42" applyNumberFormat="1" applyFont="1" applyFill="1" applyBorder="1" applyAlignment="1">
      <alignment/>
    </xf>
    <xf numFmtId="43" fontId="9" fillId="36" borderId="51" xfId="42" applyNumberFormat="1" applyFont="1" applyFill="1" applyBorder="1" applyAlignment="1" applyProtection="1">
      <alignment horizontal="center"/>
      <protection locked="0"/>
    </xf>
    <xf numFmtId="0" fontId="19" fillId="35" borderId="42" xfId="0" applyFont="1" applyFill="1" applyBorder="1" applyAlignment="1">
      <alignment horizontal="center"/>
    </xf>
    <xf numFmtId="43" fontId="9" fillId="35" borderId="0" xfId="0" applyNumberFormat="1" applyFont="1" applyFill="1" applyBorder="1" applyAlignment="1">
      <alignment/>
    </xf>
    <xf numFmtId="43" fontId="9" fillId="35" borderId="20" xfId="42" applyNumberFormat="1" applyFont="1" applyFill="1" applyBorder="1" applyAlignment="1" applyProtection="1">
      <alignment/>
      <protection locked="0"/>
    </xf>
    <xf numFmtId="43" fontId="9" fillId="35" borderId="20" xfId="42" applyNumberFormat="1" applyFont="1" applyFill="1" applyBorder="1" applyAlignment="1" applyProtection="1">
      <alignment/>
      <protection/>
    </xf>
    <xf numFmtId="43" fontId="20" fillId="35" borderId="20" xfId="42" applyNumberFormat="1" applyFont="1" applyFill="1" applyBorder="1" applyAlignment="1" applyProtection="1">
      <alignment/>
      <protection locked="0"/>
    </xf>
    <xf numFmtId="43" fontId="20" fillId="35" borderId="47" xfId="42" applyNumberFormat="1" applyFont="1" applyFill="1" applyBorder="1" applyAlignment="1" applyProtection="1">
      <alignment/>
      <protection locked="0"/>
    </xf>
    <xf numFmtId="44" fontId="19" fillId="35" borderId="48" xfId="42" applyNumberFormat="1" applyFont="1" applyFill="1" applyBorder="1" applyAlignment="1">
      <alignment/>
    </xf>
    <xf numFmtId="43" fontId="9" fillId="35" borderId="42" xfId="42" applyNumberFormat="1" applyFont="1" applyFill="1" applyBorder="1" applyAlignment="1" applyProtection="1">
      <alignment/>
      <protection locked="0"/>
    </xf>
    <xf numFmtId="44" fontId="9" fillId="35" borderId="49" xfId="42" applyNumberFormat="1" applyFont="1" applyFill="1" applyBorder="1" applyAlignment="1">
      <alignment/>
    </xf>
    <xf numFmtId="44" fontId="19" fillId="35" borderId="50" xfId="42" applyNumberFormat="1" applyFont="1" applyFill="1" applyBorder="1" applyAlignment="1">
      <alignment/>
    </xf>
    <xf numFmtId="43" fontId="9" fillId="35" borderId="51" xfId="42" applyNumberFormat="1" applyFont="1" applyFill="1" applyBorder="1" applyAlignment="1" applyProtection="1">
      <alignment horizontal="center"/>
      <protection locked="0"/>
    </xf>
    <xf numFmtId="0" fontId="19" fillId="35" borderId="41" xfId="0" applyFont="1" applyFill="1" applyBorder="1" applyAlignment="1">
      <alignment horizontal="center"/>
    </xf>
    <xf numFmtId="43" fontId="9" fillId="35" borderId="24" xfId="42" applyNumberFormat="1" applyFont="1" applyFill="1" applyBorder="1" applyAlignment="1" applyProtection="1">
      <alignment/>
      <protection/>
    </xf>
    <xf numFmtId="43" fontId="9" fillId="35" borderId="24" xfId="42" applyNumberFormat="1" applyFont="1" applyFill="1" applyBorder="1" applyAlignment="1" applyProtection="1">
      <alignment/>
      <protection locked="0"/>
    </xf>
    <xf numFmtId="43" fontId="20" fillId="35" borderId="24" xfId="42" applyNumberFormat="1" applyFont="1" applyFill="1" applyBorder="1" applyAlignment="1" applyProtection="1">
      <alignment/>
      <protection locked="0"/>
    </xf>
    <xf numFmtId="43" fontId="20" fillId="35" borderId="52" xfId="42" applyNumberFormat="1" applyFont="1" applyFill="1" applyBorder="1" applyAlignment="1" applyProtection="1">
      <alignment/>
      <protection locked="0"/>
    </xf>
    <xf numFmtId="44" fontId="19" fillId="35" borderId="53" xfId="42" applyNumberFormat="1" applyFont="1" applyFill="1" applyBorder="1" applyAlignment="1">
      <alignment/>
    </xf>
    <xf numFmtId="43" fontId="9" fillId="35" borderId="41" xfId="42" applyNumberFormat="1" applyFont="1" applyFill="1" applyBorder="1" applyAlignment="1" applyProtection="1">
      <alignment/>
      <protection locked="0"/>
    </xf>
    <xf numFmtId="44" fontId="9" fillId="35" borderId="54" xfId="42" applyNumberFormat="1" applyFont="1" applyFill="1" applyBorder="1" applyAlignment="1">
      <alignment/>
    </xf>
    <xf numFmtId="44" fontId="19" fillId="35" borderId="55" xfId="42" applyNumberFormat="1" applyFont="1" applyFill="1" applyBorder="1" applyAlignment="1">
      <alignment/>
    </xf>
    <xf numFmtId="43" fontId="9" fillId="35" borderId="56" xfId="42" applyNumberFormat="1" applyFont="1" applyFill="1" applyBorder="1" applyAlignment="1" applyProtection="1">
      <alignment horizontal="center"/>
      <protection locked="0"/>
    </xf>
    <xf numFmtId="0" fontId="19" fillId="6" borderId="23" xfId="0" applyFont="1" applyFill="1" applyBorder="1" applyAlignment="1">
      <alignment/>
    </xf>
    <xf numFmtId="0" fontId="19" fillId="6" borderId="38" xfId="0" applyFont="1" applyFill="1" applyBorder="1" applyAlignment="1">
      <alignment/>
    </xf>
    <xf numFmtId="0" fontId="9" fillId="6" borderId="57" xfId="0" applyFont="1" applyFill="1" applyBorder="1" applyAlignment="1">
      <alignment/>
    </xf>
    <xf numFmtId="0" fontId="9" fillId="6" borderId="58" xfId="0" applyFont="1" applyFill="1" applyBorder="1" applyAlignment="1">
      <alignment/>
    </xf>
    <xf numFmtId="49" fontId="59" fillId="6" borderId="39" xfId="0" applyNumberFormat="1" applyFont="1" applyFill="1" applyBorder="1" applyAlignment="1" applyProtection="1">
      <alignment horizontal="right"/>
      <protection locked="0"/>
    </xf>
    <xf numFmtId="0" fontId="19" fillId="35" borderId="47" xfId="0" applyFont="1" applyFill="1" applyBorder="1" applyAlignment="1">
      <alignment horizontal="center" wrapText="1"/>
    </xf>
    <xf numFmtId="44" fontId="9" fillId="35" borderId="29" xfId="0" applyNumberFormat="1" applyFont="1" applyFill="1" applyBorder="1" applyAlignment="1">
      <alignment/>
    </xf>
    <xf numFmtId="43" fontId="9" fillId="35" borderId="20" xfId="0" applyNumberFormat="1" applyFont="1" applyFill="1" applyBorder="1" applyAlignment="1" applyProtection="1">
      <alignment/>
      <protection locked="0"/>
    </xf>
    <xf numFmtId="43" fontId="9" fillId="35" borderId="25" xfId="0" applyNumberFormat="1" applyFont="1" applyFill="1" applyBorder="1" applyAlignment="1" applyProtection="1">
      <alignment/>
      <protection locked="0"/>
    </xf>
    <xf numFmtId="44" fontId="19" fillId="35" borderId="48" xfId="0" applyNumberFormat="1" applyFont="1" applyFill="1" applyBorder="1" applyAlignment="1">
      <alignment/>
    </xf>
    <xf numFmtId="43" fontId="9" fillId="35" borderId="47" xfId="0" applyNumberFormat="1" applyFont="1" applyFill="1" applyBorder="1" applyAlignment="1" applyProtection="1">
      <alignment/>
      <protection locked="0"/>
    </xf>
    <xf numFmtId="43" fontId="9" fillId="35" borderId="42" xfId="0" applyNumberFormat="1" applyFont="1" applyFill="1" applyBorder="1" applyAlignment="1" applyProtection="1">
      <alignment/>
      <protection locked="0"/>
    </xf>
    <xf numFmtId="44" fontId="19" fillId="35" borderId="51" xfId="0" applyNumberFormat="1" applyFont="1" applyFill="1" applyBorder="1" applyAlignment="1">
      <alignment/>
    </xf>
    <xf numFmtId="43" fontId="9" fillId="35" borderId="21" xfId="42" applyNumberFormat="1" applyFont="1" applyFill="1" applyBorder="1" applyAlignment="1">
      <alignment horizontal="right"/>
    </xf>
    <xf numFmtId="44" fontId="19" fillId="35" borderId="53" xfId="0" applyNumberFormat="1" applyFont="1" applyFill="1" applyBorder="1" applyAlignment="1">
      <alignment/>
    </xf>
    <xf numFmtId="44" fontId="19" fillId="35" borderId="56" xfId="0" applyNumberFormat="1" applyFont="1" applyFill="1" applyBorder="1" applyAlignment="1">
      <alignment/>
    </xf>
    <xf numFmtId="43" fontId="9" fillId="35" borderId="19" xfId="42" applyNumberFormat="1" applyFont="1" applyFill="1" applyBorder="1" applyAlignment="1">
      <alignment horizontal="right"/>
    </xf>
    <xf numFmtId="43" fontId="9" fillId="35" borderId="45" xfId="0" applyNumberFormat="1" applyFont="1" applyFill="1" applyBorder="1" applyAlignment="1" applyProtection="1">
      <alignment/>
      <protection locked="0"/>
    </xf>
    <xf numFmtId="43" fontId="9" fillId="35" borderId="24" xfId="42" applyNumberFormat="1" applyFont="1" applyFill="1" applyBorder="1" applyAlignment="1">
      <alignment horizontal="right"/>
    </xf>
    <xf numFmtId="43" fontId="9" fillId="35" borderId="59" xfId="42" applyNumberFormat="1" applyFont="1" applyFill="1" applyBorder="1" applyAlignment="1">
      <alignment horizontal="right"/>
    </xf>
    <xf numFmtId="0" fontId="19" fillId="35" borderId="19" xfId="0" applyFont="1" applyFill="1" applyBorder="1" applyAlignment="1">
      <alignment horizontal="center"/>
    </xf>
    <xf numFmtId="44" fontId="19" fillId="35" borderId="53" xfId="42" applyNumberFormat="1" applyFont="1" applyFill="1" applyBorder="1" applyAlignment="1">
      <alignment horizontal="right"/>
    </xf>
    <xf numFmtId="43" fontId="9" fillId="35" borderId="41" xfId="42" applyNumberFormat="1" applyFont="1" applyFill="1" applyBorder="1" applyAlignment="1">
      <alignment horizontal="right"/>
    </xf>
    <xf numFmtId="43" fontId="9" fillId="35" borderId="60" xfId="0" applyNumberFormat="1" applyFont="1" applyFill="1" applyBorder="1" applyAlignment="1" applyProtection="1">
      <alignment/>
      <protection locked="0"/>
    </xf>
    <xf numFmtId="43" fontId="9" fillId="35" borderId="61" xfId="0" applyNumberFormat="1" applyFont="1" applyFill="1" applyBorder="1" applyAlignment="1" applyProtection="1">
      <alignment/>
      <protection locked="0"/>
    </xf>
    <xf numFmtId="0" fontId="19" fillId="36" borderId="47" xfId="0" applyFont="1" applyFill="1" applyBorder="1" applyAlignment="1">
      <alignment horizontal="center" wrapText="1"/>
    </xf>
    <xf numFmtId="0" fontId="19" fillId="36" borderId="47" xfId="0" applyFont="1" applyFill="1" applyBorder="1" applyAlignment="1">
      <alignment horizontal="center"/>
    </xf>
    <xf numFmtId="43" fontId="9" fillId="36" borderId="45" xfId="42" applyNumberFormat="1" applyFont="1" applyFill="1" applyBorder="1" applyAlignment="1" applyProtection="1">
      <alignment horizontal="right"/>
      <protection locked="0"/>
    </xf>
    <xf numFmtId="44" fontId="19" fillId="36" borderId="48" xfId="42" applyNumberFormat="1" applyFont="1" applyFill="1" applyBorder="1" applyAlignment="1" applyProtection="1">
      <alignment horizontal="right"/>
      <protection/>
    </xf>
    <xf numFmtId="43" fontId="9" fillId="36" borderId="43" xfId="42" applyNumberFormat="1" applyFont="1" applyFill="1" applyBorder="1" applyAlignment="1" applyProtection="1">
      <alignment horizontal="right"/>
      <protection locked="0"/>
    </xf>
    <xf numFmtId="44" fontId="19" fillId="36" borderId="48" xfId="42" applyNumberFormat="1" applyFont="1" applyFill="1" applyBorder="1" applyAlignment="1">
      <alignment horizontal="right"/>
    </xf>
    <xf numFmtId="43" fontId="9" fillId="36" borderId="20" xfId="0" applyNumberFormat="1" applyFont="1" applyFill="1" applyBorder="1" applyAlignment="1" applyProtection="1">
      <alignment/>
      <protection locked="0"/>
    </xf>
    <xf numFmtId="43" fontId="9" fillId="36" borderId="25" xfId="0" applyNumberFormat="1" applyFont="1" applyFill="1" applyBorder="1" applyAlignment="1" applyProtection="1">
      <alignment/>
      <protection locked="0"/>
    </xf>
    <xf numFmtId="44" fontId="19" fillId="36" borderId="48" xfId="0" applyNumberFormat="1" applyFont="1" applyFill="1" applyBorder="1" applyAlignment="1">
      <alignment/>
    </xf>
    <xf numFmtId="43" fontId="9" fillId="36" borderId="47" xfId="0" applyNumberFormat="1" applyFont="1" applyFill="1" applyBorder="1" applyAlignment="1" applyProtection="1">
      <alignment/>
      <protection locked="0"/>
    </xf>
    <xf numFmtId="43" fontId="9" fillId="36" borderId="20" xfId="42" applyNumberFormat="1" applyFont="1" applyFill="1" applyBorder="1" applyAlignment="1" applyProtection="1">
      <alignment horizontal="right"/>
      <protection locked="0"/>
    </xf>
    <xf numFmtId="43" fontId="9" fillId="36" borderId="25" xfId="42" applyNumberFormat="1" applyFont="1" applyFill="1" applyBorder="1" applyAlignment="1" applyProtection="1">
      <alignment horizontal="right"/>
      <protection locked="0"/>
    </xf>
    <xf numFmtId="43" fontId="9" fillId="36" borderId="42" xfId="0" applyNumberFormat="1" applyFont="1" applyFill="1" applyBorder="1" applyAlignment="1" applyProtection="1">
      <alignment/>
      <protection locked="0"/>
    </xf>
    <xf numFmtId="43" fontId="9" fillId="36" borderId="47" xfId="42" applyNumberFormat="1" applyFont="1" applyFill="1" applyBorder="1" applyAlignment="1" applyProtection="1">
      <alignment horizontal="right"/>
      <protection locked="0"/>
    </xf>
    <xf numFmtId="44" fontId="19" fillId="36" borderId="51" xfId="0" applyNumberFormat="1" applyFont="1" applyFill="1" applyBorder="1" applyAlignment="1">
      <alignment/>
    </xf>
    <xf numFmtId="43" fontId="9" fillId="36" borderId="42" xfId="42" applyNumberFormat="1" applyFont="1" applyFill="1" applyBorder="1" applyAlignment="1" applyProtection="1">
      <alignment horizontal="right"/>
      <protection locked="0"/>
    </xf>
    <xf numFmtId="0" fontId="19" fillId="6" borderId="11" xfId="0" applyFont="1" applyFill="1" applyBorder="1" applyAlignment="1">
      <alignment/>
    </xf>
    <xf numFmtId="0" fontId="9" fillId="6" borderId="0" xfId="0" applyFont="1" applyFill="1" applyBorder="1" applyAlignment="1">
      <alignment/>
    </xf>
    <xf numFmtId="0" fontId="9" fillId="6" borderId="39" xfId="0" applyFont="1" applyFill="1" applyBorder="1" applyAlignment="1">
      <alignment/>
    </xf>
    <xf numFmtId="0" fontId="9" fillId="6" borderId="19" xfId="0" applyFont="1" applyFill="1" applyBorder="1" applyAlignment="1">
      <alignment/>
    </xf>
    <xf numFmtId="0" fontId="9" fillId="6" borderId="40" xfId="0" applyFont="1" applyFill="1" applyBorder="1" applyAlignment="1">
      <alignment/>
    </xf>
    <xf numFmtId="164" fontId="9" fillId="6" borderId="57" xfId="42" applyNumberFormat="1" applyFont="1" applyFill="1" applyBorder="1" applyAlignment="1">
      <alignment horizontal="right"/>
    </xf>
    <xf numFmtId="164" fontId="9" fillId="6" borderId="58" xfId="42" applyNumberFormat="1" applyFont="1" applyFill="1" applyBorder="1" applyAlignment="1">
      <alignment horizontal="right"/>
    </xf>
    <xf numFmtId="164" fontId="9" fillId="6" borderId="0" xfId="42" applyNumberFormat="1" applyFont="1" applyFill="1" applyBorder="1" applyAlignment="1">
      <alignment horizontal="right"/>
    </xf>
    <xf numFmtId="164" fontId="9" fillId="6" borderId="19" xfId="42" applyNumberFormat="1" applyFont="1" applyFill="1" applyBorder="1" applyAlignment="1">
      <alignment horizontal="right"/>
    </xf>
    <xf numFmtId="0" fontId="0" fillId="0" borderId="0" xfId="0" applyFill="1" applyAlignment="1">
      <alignment/>
    </xf>
    <xf numFmtId="164" fontId="9" fillId="37" borderId="31" xfId="42" applyNumberFormat="1" applyFont="1" applyFill="1" applyBorder="1" applyAlignment="1">
      <alignment/>
    </xf>
    <xf numFmtId="0" fontId="19" fillId="0" borderId="62" xfId="0" applyFont="1" applyFill="1" applyBorder="1" applyAlignment="1">
      <alignment/>
    </xf>
    <xf numFmtId="43" fontId="9" fillId="36" borderId="44" xfId="0" applyNumberFormat="1" applyFont="1" applyFill="1" applyBorder="1" applyAlignment="1">
      <alignment/>
    </xf>
    <xf numFmtId="164" fontId="9" fillId="36" borderId="46" xfId="0" applyNumberFormat="1" applyFont="1" applyFill="1" applyBorder="1" applyAlignment="1">
      <alignment/>
    </xf>
    <xf numFmtId="164" fontId="9" fillId="36" borderId="63" xfId="0" applyNumberFormat="1" applyFont="1" applyFill="1" applyBorder="1" applyAlignment="1">
      <alignment/>
    </xf>
    <xf numFmtId="43" fontId="9" fillId="6" borderId="64" xfId="0" applyNumberFormat="1" applyFont="1" applyFill="1" applyBorder="1" applyAlignment="1">
      <alignment/>
    </xf>
    <xf numFmtId="43" fontId="9" fillId="6" borderId="51" xfId="0" applyNumberFormat="1" applyFont="1" applyFill="1" applyBorder="1" applyAlignment="1">
      <alignment/>
    </xf>
    <xf numFmtId="43" fontId="9" fillId="6" borderId="56" xfId="0" applyNumberFormat="1" applyFont="1" applyFill="1" applyBorder="1" applyAlignment="1">
      <alignment/>
    </xf>
    <xf numFmtId="43" fontId="9" fillId="35" borderId="24" xfId="0" applyNumberFormat="1" applyFont="1" applyFill="1" applyBorder="1" applyAlignment="1">
      <alignment/>
    </xf>
    <xf numFmtId="43" fontId="9" fillId="35" borderId="65" xfId="0" applyNumberFormat="1" applyFont="1" applyFill="1" applyBorder="1" applyAlignment="1">
      <alignment/>
    </xf>
    <xf numFmtId="43" fontId="9" fillId="35" borderId="44" xfId="0" applyNumberFormat="1" applyFont="1" applyFill="1" applyBorder="1" applyAlignment="1">
      <alignment/>
    </xf>
    <xf numFmtId="43" fontId="9" fillId="35" borderId="46" xfId="0" applyNumberFormat="1" applyFont="1" applyFill="1" applyBorder="1" applyAlignment="1">
      <alignment/>
    </xf>
    <xf numFmtId="43" fontId="9" fillId="6" borderId="66" xfId="0" applyNumberFormat="1" applyFont="1" applyFill="1" applyBorder="1" applyAlignment="1">
      <alignment/>
    </xf>
    <xf numFmtId="43" fontId="9" fillId="6" borderId="24" xfId="0" applyNumberFormat="1" applyFont="1" applyFill="1" applyBorder="1" applyAlignment="1">
      <alignment/>
    </xf>
    <xf numFmtId="0" fontId="19" fillId="35" borderId="65" xfId="0" applyFont="1" applyFill="1" applyBorder="1" applyAlignment="1">
      <alignment horizontal="center" wrapText="1"/>
    </xf>
    <xf numFmtId="3" fontId="9" fillId="35" borderId="43" xfId="0" applyNumberFormat="1" applyFont="1" applyFill="1" applyBorder="1" applyAlignment="1">
      <alignment horizontal="center" wrapText="1"/>
    </xf>
    <xf numFmtId="3" fontId="9" fillId="35" borderId="43" xfId="0" applyNumberFormat="1" applyFont="1" applyFill="1" applyBorder="1" applyAlignment="1">
      <alignment/>
    </xf>
    <xf numFmtId="3" fontId="9" fillId="35" borderId="45" xfId="0" applyNumberFormat="1" applyFont="1" applyFill="1" applyBorder="1" applyAlignment="1">
      <alignment/>
    </xf>
    <xf numFmtId="3" fontId="9" fillId="35" borderId="45" xfId="0" applyNumberFormat="1" applyFont="1" applyFill="1" applyBorder="1" applyAlignment="1" applyProtection="1">
      <alignment/>
      <protection locked="0"/>
    </xf>
    <xf numFmtId="3" fontId="9" fillId="35" borderId="60" xfId="0" applyNumberFormat="1" applyFont="1" applyFill="1" applyBorder="1" applyAlignment="1" applyProtection="1">
      <alignment/>
      <protection locked="0"/>
    </xf>
    <xf numFmtId="3" fontId="9" fillId="35" borderId="33" xfId="0" applyNumberFormat="1" applyFont="1" applyFill="1" applyBorder="1" applyAlignment="1" applyProtection="1">
      <alignment/>
      <protection locked="0"/>
    </xf>
    <xf numFmtId="3" fontId="19" fillId="35" borderId="65" xfId="42" applyNumberFormat="1" applyFont="1" applyFill="1" applyBorder="1" applyAlignment="1">
      <alignment horizontal="right"/>
    </xf>
    <xf numFmtId="0" fontId="19" fillId="36" borderId="46" xfId="0" applyFont="1" applyFill="1" applyBorder="1" applyAlignment="1">
      <alignment horizontal="center" wrapText="1"/>
    </xf>
    <xf numFmtId="3" fontId="9" fillId="36" borderId="43" xfId="0" applyNumberFormat="1" applyFont="1" applyFill="1" applyBorder="1" applyAlignment="1">
      <alignment horizontal="right"/>
    </xf>
    <xf numFmtId="3" fontId="9" fillId="36" borderId="45" xfId="0" applyNumberFormat="1" applyFont="1" applyFill="1" applyBorder="1" applyAlignment="1">
      <alignment horizontal="right"/>
    </xf>
    <xf numFmtId="3" fontId="9" fillId="36" borderId="45" xfId="0" applyNumberFormat="1" applyFont="1" applyFill="1" applyBorder="1" applyAlignment="1" applyProtection="1">
      <alignment horizontal="right" wrapText="1"/>
      <protection locked="0"/>
    </xf>
    <xf numFmtId="3" fontId="9" fillId="36" borderId="45" xfId="0" applyNumberFormat="1" applyFont="1" applyFill="1" applyBorder="1" applyAlignment="1" applyProtection="1">
      <alignment horizontal="right"/>
      <protection locked="0"/>
    </xf>
    <xf numFmtId="3" fontId="9" fillId="36" borderId="20" xfId="0" applyNumberFormat="1" applyFont="1" applyFill="1" applyBorder="1" applyAlignment="1">
      <alignment horizontal="right"/>
    </xf>
    <xf numFmtId="3" fontId="9" fillId="36" borderId="47" xfId="0" applyNumberFormat="1" applyFont="1" applyFill="1" applyBorder="1" applyAlignment="1" applyProtection="1">
      <alignment horizontal="right"/>
      <protection locked="0"/>
    </xf>
    <xf numFmtId="3" fontId="9" fillId="36" borderId="25" xfId="0" applyNumberFormat="1" applyFont="1" applyFill="1" applyBorder="1" applyAlignment="1" applyProtection="1">
      <alignment horizontal="center"/>
      <protection locked="0"/>
    </xf>
    <xf numFmtId="3" fontId="9" fillId="36" borderId="34" xfId="0" applyNumberFormat="1" applyFont="1" applyFill="1" applyBorder="1" applyAlignment="1" applyProtection="1">
      <alignment horizontal="center"/>
      <protection locked="0"/>
    </xf>
    <xf numFmtId="3" fontId="19" fillId="36" borderId="46" xfId="42" applyNumberFormat="1" applyFont="1" applyFill="1" applyBorder="1" applyAlignment="1">
      <alignment horizontal="right"/>
    </xf>
    <xf numFmtId="0" fontId="19" fillId="36" borderId="63" xfId="0" applyFont="1" applyFill="1" applyBorder="1" applyAlignment="1">
      <alignment horizontal="center" wrapText="1"/>
    </xf>
    <xf numFmtId="3" fontId="9" fillId="36" borderId="67" xfId="0" applyNumberFormat="1" applyFont="1" applyFill="1" applyBorder="1" applyAlignment="1">
      <alignment horizontal="center" wrapText="1"/>
    </xf>
    <xf numFmtId="3" fontId="9" fillId="36" borderId="67" xfId="0" applyNumberFormat="1" applyFont="1" applyFill="1" applyBorder="1" applyAlignment="1">
      <alignment/>
    </xf>
    <xf numFmtId="3" fontId="9" fillId="36" borderId="21" xfId="0" applyNumberFormat="1" applyFont="1" applyFill="1" applyBorder="1" applyAlignment="1">
      <alignment/>
    </xf>
    <xf numFmtId="3" fontId="9" fillId="36" borderId="68" xfId="0" applyNumberFormat="1" applyFont="1" applyFill="1" applyBorder="1" applyAlignment="1">
      <alignment/>
    </xf>
    <xf numFmtId="3" fontId="19" fillId="36" borderId="63" xfId="42" applyNumberFormat="1" applyFont="1" applyFill="1" applyBorder="1" applyAlignment="1">
      <alignment horizontal="right"/>
    </xf>
    <xf numFmtId="0" fontId="1" fillId="6" borderId="58" xfId="0" applyFont="1" applyFill="1" applyBorder="1" applyAlignment="1">
      <alignment/>
    </xf>
    <xf numFmtId="0" fontId="9" fillId="6" borderId="0" xfId="0" applyFont="1" applyFill="1" applyBorder="1" applyAlignment="1">
      <alignment horizontal="left" vertical="top"/>
    </xf>
    <xf numFmtId="0" fontId="1" fillId="6" borderId="19" xfId="0" applyFont="1" applyFill="1" applyBorder="1" applyAlignment="1">
      <alignment horizontal="left" vertical="top"/>
    </xf>
    <xf numFmtId="0" fontId="9" fillId="6" borderId="11" xfId="0" applyFont="1" applyFill="1" applyBorder="1" applyAlignment="1">
      <alignment horizontal="left" vertical="top"/>
    </xf>
    <xf numFmtId="0" fontId="1" fillId="6" borderId="11" xfId="0" applyFont="1" applyFill="1" applyBorder="1" applyAlignment="1">
      <alignment horizontal="left" vertical="top"/>
    </xf>
    <xf numFmtId="0" fontId="1" fillId="6" borderId="0" xfId="0" applyFont="1" applyFill="1" applyBorder="1" applyAlignment="1">
      <alignment horizontal="left" vertical="top"/>
    </xf>
    <xf numFmtId="0" fontId="1" fillId="6" borderId="38" xfId="0" applyFont="1" applyFill="1" applyBorder="1" applyAlignment="1">
      <alignment horizontal="left" vertical="top"/>
    </xf>
    <xf numFmtId="0" fontId="1" fillId="6" borderId="39" xfId="0" applyFont="1" applyFill="1" applyBorder="1" applyAlignment="1">
      <alignment horizontal="left" vertical="top"/>
    </xf>
    <xf numFmtId="0" fontId="1" fillId="6" borderId="40" xfId="0" applyFont="1" applyFill="1" applyBorder="1" applyAlignment="1">
      <alignment horizontal="left" vertical="top"/>
    </xf>
    <xf numFmtId="0" fontId="19" fillId="36" borderId="69" xfId="0" applyFont="1" applyFill="1" applyBorder="1" applyAlignment="1">
      <alignment horizontal="center" wrapText="1"/>
    </xf>
    <xf numFmtId="0" fontId="1" fillId="6" borderId="38" xfId="0" applyFont="1" applyFill="1" applyBorder="1" applyAlignment="1">
      <alignment/>
    </xf>
    <xf numFmtId="0" fontId="60" fillId="38" borderId="0" xfId="0" applyFont="1" applyFill="1" applyBorder="1" applyAlignment="1">
      <alignment horizontal="center"/>
    </xf>
    <xf numFmtId="0" fontId="61" fillId="0" borderId="62" xfId="0" applyFont="1" applyBorder="1" applyAlignment="1">
      <alignment horizontal="center" vertical="center"/>
    </xf>
    <xf numFmtId="0" fontId="61" fillId="0" borderId="69" xfId="0" applyFont="1" applyBorder="1" applyAlignment="1">
      <alignment horizontal="center" vertical="center"/>
    </xf>
    <xf numFmtId="0" fontId="61" fillId="0" borderId="63" xfId="0" applyFont="1" applyBorder="1" applyAlignment="1">
      <alignment horizontal="center" vertical="center"/>
    </xf>
    <xf numFmtId="0" fontId="19" fillId="35" borderId="70" xfId="0" applyFont="1" applyFill="1" applyBorder="1" applyAlignment="1">
      <alignment horizontal="center"/>
    </xf>
    <xf numFmtId="0" fontId="19" fillId="35" borderId="71" xfId="0" applyFont="1" applyFill="1" applyBorder="1" applyAlignment="1">
      <alignment horizontal="center"/>
    </xf>
    <xf numFmtId="0" fontId="19" fillId="35" borderId="72" xfId="0" applyFont="1" applyFill="1" applyBorder="1" applyAlignment="1">
      <alignment horizontal="center"/>
    </xf>
    <xf numFmtId="0" fontId="19" fillId="36" borderId="70" xfId="0" applyFont="1" applyFill="1" applyBorder="1" applyAlignment="1">
      <alignment horizontal="center"/>
    </xf>
    <xf numFmtId="0" fontId="19" fillId="36" borderId="71" xfId="0" applyFont="1" applyFill="1" applyBorder="1" applyAlignment="1">
      <alignment horizontal="center"/>
    </xf>
    <xf numFmtId="0" fontId="19" fillId="36" borderId="72" xfId="0" applyFont="1" applyFill="1" applyBorder="1" applyAlignment="1">
      <alignment horizontal="center"/>
    </xf>
    <xf numFmtId="0" fontId="19" fillId="37" borderId="62" xfId="0" applyFont="1" applyFill="1" applyBorder="1" applyAlignment="1">
      <alignment horizontal="center"/>
    </xf>
    <xf numFmtId="0" fontId="19" fillId="37" borderId="69" xfId="0" applyFont="1" applyFill="1" applyBorder="1" applyAlignment="1">
      <alignment horizontal="center"/>
    </xf>
    <xf numFmtId="0" fontId="19" fillId="37" borderId="63" xfId="0" applyFont="1" applyFill="1" applyBorder="1" applyAlignment="1">
      <alignment horizontal="center"/>
    </xf>
    <xf numFmtId="0" fontId="19" fillId="6" borderId="62" xfId="0" applyFont="1" applyFill="1" applyBorder="1" applyAlignment="1">
      <alignment horizontal="center"/>
    </xf>
    <xf numFmtId="0" fontId="19" fillId="6" borderId="69" xfId="0" applyFont="1" applyFill="1" applyBorder="1" applyAlignment="1">
      <alignment horizontal="center"/>
    </xf>
    <xf numFmtId="0" fontId="19" fillId="6" borderId="63"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4"/>
  <sheetViews>
    <sheetView tabSelected="1" view="pageLayout" workbookViewId="0" topLeftCell="A1">
      <selection activeCell="A30" sqref="A30"/>
    </sheetView>
  </sheetViews>
  <sheetFormatPr defaultColWidth="9.140625" defaultRowHeight="12.75"/>
  <cols>
    <col min="9" max="9" width="11.421875" style="0" customWidth="1"/>
  </cols>
  <sheetData>
    <row r="1" spans="1:9" ht="16.5">
      <c r="A1" s="265" t="s">
        <v>183</v>
      </c>
      <c r="B1" s="265"/>
      <c r="C1" s="265"/>
      <c r="D1" s="265"/>
      <c r="E1" s="265"/>
      <c r="F1" s="265"/>
      <c r="G1" s="265"/>
      <c r="H1" s="265"/>
      <c r="I1" s="265"/>
    </row>
    <row r="3" ht="15">
      <c r="A3" s="2" t="s">
        <v>2</v>
      </c>
    </row>
    <row r="4" ht="15">
      <c r="A4" s="2" t="s">
        <v>3</v>
      </c>
    </row>
    <row r="5" ht="15">
      <c r="A5" s="2"/>
    </row>
    <row r="6" ht="15">
      <c r="A6" s="3" t="s">
        <v>4</v>
      </c>
    </row>
    <row r="7" ht="15">
      <c r="A7" s="2" t="s">
        <v>5</v>
      </c>
    </row>
    <row r="8" ht="15">
      <c r="A8" s="2" t="s">
        <v>85</v>
      </c>
    </row>
    <row r="9" ht="15">
      <c r="A9" s="2" t="s">
        <v>184</v>
      </c>
    </row>
    <row r="10" ht="15">
      <c r="A10" s="2"/>
    </row>
    <row r="11" ht="15">
      <c r="A11" s="2" t="s">
        <v>6</v>
      </c>
    </row>
    <row r="12" ht="15">
      <c r="A12" s="2" t="s">
        <v>158</v>
      </c>
    </row>
    <row r="13" ht="15">
      <c r="A13" s="2" t="s">
        <v>79</v>
      </c>
    </row>
    <row r="14" ht="15">
      <c r="A14" s="2" t="s">
        <v>86</v>
      </c>
    </row>
    <row r="15" ht="15">
      <c r="A15" s="2" t="s">
        <v>87</v>
      </c>
    </row>
    <row r="16" ht="15">
      <c r="A16" s="2" t="s">
        <v>80</v>
      </c>
    </row>
    <row r="17" ht="15">
      <c r="A17" s="2"/>
    </row>
    <row r="18" ht="15">
      <c r="A18" s="2" t="s">
        <v>81</v>
      </c>
    </row>
    <row r="19" ht="15">
      <c r="A19" s="2" t="s">
        <v>78</v>
      </c>
    </row>
    <row r="20" ht="15">
      <c r="B20" s="13" t="s">
        <v>77</v>
      </c>
    </row>
    <row r="21" ht="15">
      <c r="B21" s="13" t="s">
        <v>185</v>
      </c>
    </row>
    <row r="22" ht="15">
      <c r="B22" s="13" t="s">
        <v>186</v>
      </c>
    </row>
    <row r="23" ht="15">
      <c r="B23" s="13" t="s">
        <v>187</v>
      </c>
    </row>
    <row r="24" ht="15">
      <c r="A24" s="12"/>
    </row>
    <row r="25" ht="15">
      <c r="A25" s="2" t="s">
        <v>82</v>
      </c>
    </row>
    <row r="26" ht="15">
      <c r="A26" s="2" t="s">
        <v>84</v>
      </c>
    </row>
    <row r="27" ht="15">
      <c r="A27" s="2" t="s">
        <v>83</v>
      </c>
    </row>
    <row r="28" ht="15">
      <c r="A28" s="2"/>
    </row>
    <row r="29" ht="15">
      <c r="A29" s="2" t="s">
        <v>7</v>
      </c>
    </row>
    <row r="30" ht="15">
      <c r="A30" s="2" t="s">
        <v>188</v>
      </c>
    </row>
    <row r="31" ht="15">
      <c r="A31" s="2"/>
    </row>
    <row r="32" ht="15">
      <c r="A32" s="2"/>
    </row>
    <row r="33" ht="15">
      <c r="A33" s="2"/>
    </row>
    <row r="34" ht="15">
      <c r="A34" s="2"/>
    </row>
  </sheetData>
  <sheetProtection/>
  <mergeCells count="1">
    <mergeCell ref="A1:I1"/>
  </mergeCells>
  <printOptions/>
  <pageMargins left="1"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41"/>
  <sheetViews>
    <sheetView view="pageLayout" workbookViewId="0" topLeftCell="A1">
      <selection activeCell="E18" sqref="E18"/>
    </sheetView>
  </sheetViews>
  <sheetFormatPr defaultColWidth="9.140625" defaultRowHeight="12.75"/>
  <cols>
    <col min="1" max="1" width="105.28125" style="7" customWidth="1"/>
    <col min="2" max="16384" width="9.140625" style="1" customWidth="1"/>
  </cols>
  <sheetData>
    <row r="1" s="8" customFormat="1" ht="12.75">
      <c r="A1" s="9" t="s">
        <v>44</v>
      </c>
    </row>
    <row r="2" s="8" customFormat="1" ht="12.75">
      <c r="A2" s="10"/>
    </row>
    <row r="3" s="8" customFormat="1" ht="38.25">
      <c r="A3" s="9" t="s">
        <v>45</v>
      </c>
    </row>
    <row r="4" s="8" customFormat="1" ht="12.75">
      <c r="A4" s="10"/>
    </row>
    <row r="5" s="8" customFormat="1" ht="25.5">
      <c r="A5" s="9" t="s">
        <v>46</v>
      </c>
    </row>
    <row r="6" s="8" customFormat="1" ht="12.75">
      <c r="A6" s="10"/>
    </row>
    <row r="7" s="8" customFormat="1" ht="25.5">
      <c r="A7" s="9" t="s">
        <v>47</v>
      </c>
    </row>
    <row r="8" s="8" customFormat="1" ht="12.75">
      <c r="A8" s="10"/>
    </row>
    <row r="9" s="8" customFormat="1" ht="12.75">
      <c r="A9" s="9" t="s">
        <v>48</v>
      </c>
    </row>
    <row r="10" s="8" customFormat="1" ht="12.75">
      <c r="A10" s="10"/>
    </row>
    <row r="11" s="8" customFormat="1" ht="25.5">
      <c r="A11" s="9" t="s">
        <v>49</v>
      </c>
    </row>
    <row r="12" s="8" customFormat="1" ht="12.75">
      <c r="A12" s="10"/>
    </row>
    <row r="13" s="8" customFormat="1" ht="25.5">
      <c r="A13" s="9" t="s">
        <v>50</v>
      </c>
    </row>
    <row r="14" s="8" customFormat="1" ht="12.75">
      <c r="A14" s="10"/>
    </row>
    <row r="15" s="8" customFormat="1" ht="25.5">
      <c r="A15" s="9" t="s">
        <v>51</v>
      </c>
    </row>
    <row r="16" s="8" customFormat="1" ht="12.75">
      <c r="A16" s="10"/>
    </row>
    <row r="17" s="8" customFormat="1" ht="12.75">
      <c r="A17" s="9" t="s">
        <v>52</v>
      </c>
    </row>
    <row r="18" s="8" customFormat="1" ht="12.75">
      <c r="A18" s="10"/>
    </row>
    <row r="19" s="8" customFormat="1" ht="51">
      <c r="A19" s="9" t="s">
        <v>53</v>
      </c>
    </row>
    <row r="20" s="8" customFormat="1" ht="12.75">
      <c r="A20" s="10"/>
    </row>
    <row r="21" s="8" customFormat="1" ht="25.5">
      <c r="A21" s="9" t="s">
        <v>54</v>
      </c>
    </row>
    <row r="22" s="8" customFormat="1" ht="12.75">
      <c r="A22" s="10"/>
    </row>
    <row r="23" s="8" customFormat="1" ht="12.75">
      <c r="A23" s="10"/>
    </row>
    <row r="24" s="8" customFormat="1" ht="25.5">
      <c r="A24" s="9" t="s">
        <v>55</v>
      </c>
    </row>
    <row r="25" s="8" customFormat="1" ht="12.75">
      <c r="A25" s="10"/>
    </row>
    <row r="26" s="8" customFormat="1" ht="12.75">
      <c r="A26" s="9" t="s">
        <v>56</v>
      </c>
    </row>
    <row r="27" s="8" customFormat="1" ht="12.75">
      <c r="A27" s="10"/>
    </row>
    <row r="28" s="8" customFormat="1" ht="12.75">
      <c r="A28" s="9" t="s">
        <v>57</v>
      </c>
    </row>
    <row r="29" s="8" customFormat="1" ht="12.75">
      <c r="A29" s="10"/>
    </row>
    <row r="30" s="8" customFormat="1" ht="25.5">
      <c r="A30" s="9" t="s">
        <v>58</v>
      </c>
    </row>
    <row r="31" s="8" customFormat="1" ht="12.75">
      <c r="A31" s="10"/>
    </row>
    <row r="32" s="8" customFormat="1" ht="51">
      <c r="A32" s="9" t="s">
        <v>59</v>
      </c>
    </row>
    <row r="33" s="8" customFormat="1" ht="12.75">
      <c r="A33" s="10"/>
    </row>
    <row r="34" s="8" customFormat="1" ht="25.5">
      <c r="A34" s="9" t="s">
        <v>60</v>
      </c>
    </row>
    <row r="35" s="8" customFormat="1" ht="12.75">
      <c r="A35" s="10"/>
    </row>
    <row r="36" s="8" customFormat="1" ht="12.75">
      <c r="A36" s="9" t="s">
        <v>61</v>
      </c>
    </row>
    <row r="37" s="8" customFormat="1" ht="12.75">
      <c r="A37" s="10"/>
    </row>
    <row r="38" s="8" customFormat="1" ht="38.25">
      <c r="A38" s="9" t="s">
        <v>62</v>
      </c>
    </row>
    <row r="39" s="8" customFormat="1" ht="12.75">
      <c r="A39" s="10"/>
    </row>
    <row r="40" s="8" customFormat="1" ht="12.75">
      <c r="A40" s="9" t="s">
        <v>63</v>
      </c>
    </row>
    <row r="41" ht="12.75">
      <c r="A41" s="11"/>
    </row>
  </sheetData>
  <sheetProtection/>
  <printOptions/>
  <pageMargins left="0.25" right="0.25" top="1" bottom="1" header="0.5" footer="0.5"/>
  <pageSetup horizontalDpi="600" verticalDpi="600" orientation="portrait" r:id="rId1"/>
  <headerFooter alignWithMargins="0">
    <oddHeader>&amp;C&amp;"Verdana,Bold"&amp;12Expense Category Explanations</oddHeader>
    <oddFooter>&amp;LWisconsin Trust Account Foundation, Inc.&amp;R2019 Grant Application Financial and Miscellaneous Reports</oddFooter>
  </headerFooter>
</worksheet>
</file>

<file path=xl/worksheets/sheet2.xml><?xml version="1.0" encoding="utf-8"?>
<worksheet xmlns="http://schemas.openxmlformats.org/spreadsheetml/2006/main" xmlns:r="http://schemas.openxmlformats.org/officeDocument/2006/relationships">
  <dimension ref="A1:J31"/>
  <sheetViews>
    <sheetView view="pageLayout" workbookViewId="0" topLeftCell="A1">
      <selection activeCell="H24" sqref="H24"/>
    </sheetView>
  </sheetViews>
  <sheetFormatPr defaultColWidth="9.140625" defaultRowHeight="12.75"/>
  <cols>
    <col min="1" max="1" width="50.140625" style="1" customWidth="1"/>
    <col min="2" max="4" width="14.7109375" style="1" customWidth="1"/>
    <col min="5" max="8" width="9.140625" style="1" customWidth="1"/>
    <col min="9" max="10" width="0" style="1" hidden="1" customWidth="1"/>
    <col min="11" max="16384" width="9.140625" style="1" customWidth="1"/>
  </cols>
  <sheetData>
    <row r="1" spans="1:4" s="50" customFormat="1" ht="18" customHeight="1" thickBot="1">
      <c r="A1" s="266" t="s">
        <v>144</v>
      </c>
      <c r="B1" s="267"/>
      <c r="C1" s="267"/>
      <c r="D1" s="268"/>
    </row>
    <row r="2" spans="1:9" ht="18" customHeight="1">
      <c r="A2" s="44" t="s">
        <v>0</v>
      </c>
      <c r="B2" s="144" t="s">
        <v>189</v>
      </c>
      <c r="C2" s="135" t="s">
        <v>190</v>
      </c>
      <c r="D2" s="155" t="s">
        <v>191</v>
      </c>
      <c r="I2" s="1" t="s">
        <v>99</v>
      </c>
    </row>
    <row r="3" spans="1:10" ht="18" customHeight="1">
      <c r="A3" s="37" t="s">
        <v>1</v>
      </c>
      <c r="B3" s="145"/>
      <c r="C3" s="136"/>
      <c r="D3" s="156"/>
      <c r="I3" s="22" t="s">
        <v>88</v>
      </c>
      <c r="J3" s="1">
        <v>2694.5</v>
      </c>
    </row>
    <row r="4" spans="1:10" ht="18" customHeight="1">
      <c r="A4" s="37" t="s">
        <v>163</v>
      </c>
      <c r="B4" s="146"/>
      <c r="C4" s="136"/>
      <c r="D4" s="157"/>
      <c r="I4" s="1" t="s">
        <v>89</v>
      </c>
      <c r="J4" s="1">
        <v>1474.75</v>
      </c>
    </row>
    <row r="5" spans="1:4" ht="18" customHeight="1">
      <c r="A5" s="37" t="s">
        <v>164</v>
      </c>
      <c r="B5" s="146"/>
      <c r="C5" s="136"/>
      <c r="D5" s="157"/>
    </row>
    <row r="6" spans="1:4" ht="18" customHeight="1">
      <c r="A6" s="37" t="s">
        <v>162</v>
      </c>
      <c r="B6" s="146"/>
      <c r="C6" s="136"/>
      <c r="D6" s="157"/>
    </row>
    <row r="7" spans="1:10" ht="18" customHeight="1">
      <c r="A7" s="37" t="s">
        <v>116</v>
      </c>
      <c r="B7" s="146"/>
      <c r="C7" s="136"/>
      <c r="D7" s="157"/>
      <c r="I7" s="1" t="s">
        <v>90</v>
      </c>
      <c r="J7" s="1">
        <v>1219.75</v>
      </c>
    </row>
    <row r="8" spans="1:10" ht="18" customHeight="1">
      <c r="A8" s="37" t="s">
        <v>117</v>
      </c>
      <c r="B8" s="146"/>
      <c r="C8" s="136"/>
      <c r="D8" s="157"/>
      <c r="I8" s="1" t="s">
        <v>91</v>
      </c>
      <c r="J8" s="1">
        <v>3455.25</v>
      </c>
    </row>
    <row r="9" spans="1:10" ht="18" customHeight="1">
      <c r="A9" s="37" t="s">
        <v>118</v>
      </c>
      <c r="B9" s="146"/>
      <c r="C9" s="136"/>
      <c r="D9" s="157"/>
      <c r="I9" s="1" t="s">
        <v>92</v>
      </c>
      <c r="J9" s="1">
        <v>6553.5</v>
      </c>
    </row>
    <row r="10" spans="1:10" ht="18" customHeight="1">
      <c r="A10" s="37" t="s">
        <v>119</v>
      </c>
      <c r="B10" s="146"/>
      <c r="C10" s="136"/>
      <c r="D10" s="157"/>
      <c r="I10" s="1" t="s">
        <v>93</v>
      </c>
      <c r="J10" s="1">
        <v>4101.25</v>
      </c>
    </row>
    <row r="11" spans="1:10" ht="18" customHeight="1">
      <c r="A11" s="37" t="s">
        <v>120</v>
      </c>
      <c r="B11" s="146"/>
      <c r="C11" s="136"/>
      <c r="D11" s="157"/>
      <c r="I11" s="1" t="s">
        <v>94</v>
      </c>
      <c r="J11" s="1">
        <v>4152.25</v>
      </c>
    </row>
    <row r="12" spans="1:10" ht="18" customHeight="1">
      <c r="A12" s="37" t="s">
        <v>121</v>
      </c>
      <c r="B12" s="146"/>
      <c r="C12" s="136"/>
      <c r="D12" s="157"/>
      <c r="I12" s="1" t="s">
        <v>95</v>
      </c>
      <c r="J12" s="1">
        <v>4279.75</v>
      </c>
    </row>
    <row r="13" spans="1:10" ht="18" customHeight="1">
      <c r="A13" s="37" t="s">
        <v>122</v>
      </c>
      <c r="B13" s="146"/>
      <c r="C13" s="136"/>
      <c r="D13" s="157"/>
      <c r="I13" s="1" t="s">
        <v>96</v>
      </c>
      <c r="J13" s="1">
        <v>6324</v>
      </c>
    </row>
    <row r="14" spans="1:4" ht="18" customHeight="1">
      <c r="A14" s="37" t="s">
        <v>123</v>
      </c>
      <c r="B14" s="146"/>
      <c r="C14" s="136"/>
      <c r="D14" s="157"/>
    </row>
    <row r="15" spans="1:10" ht="18" customHeight="1">
      <c r="A15" s="37" t="s">
        <v>124</v>
      </c>
      <c r="B15" s="147"/>
      <c r="C15" s="136"/>
      <c r="D15" s="157"/>
      <c r="I15" s="1" t="s">
        <v>97</v>
      </c>
      <c r="J15" s="1">
        <v>2924</v>
      </c>
    </row>
    <row r="16" spans="1:10" ht="18" customHeight="1">
      <c r="A16" s="37" t="s">
        <v>165</v>
      </c>
      <c r="B16" s="146"/>
      <c r="C16" s="136"/>
      <c r="D16" s="157"/>
      <c r="I16" s="1" t="s">
        <v>98</v>
      </c>
      <c r="J16" s="1">
        <v>3519</v>
      </c>
    </row>
    <row r="17" spans="1:4" ht="18" customHeight="1">
      <c r="A17" s="37" t="s">
        <v>125</v>
      </c>
      <c r="B17" s="146"/>
      <c r="C17" s="136"/>
      <c r="D17" s="157"/>
    </row>
    <row r="18" spans="1:10" ht="18" customHeight="1">
      <c r="A18" s="37" t="s">
        <v>126</v>
      </c>
      <c r="B18" s="146"/>
      <c r="C18" s="136"/>
      <c r="D18" s="157"/>
      <c r="J18" s="1">
        <f>SUM(J3:J17)</f>
        <v>40698</v>
      </c>
    </row>
    <row r="19" spans="1:4" ht="18" customHeight="1">
      <c r="A19" s="40" t="s">
        <v>133</v>
      </c>
      <c r="B19" s="148"/>
      <c r="C19" s="137"/>
      <c r="D19" s="158"/>
    </row>
    <row r="20" spans="1:4" ht="18" customHeight="1">
      <c r="A20" s="41" t="s">
        <v>134</v>
      </c>
      <c r="B20" s="148"/>
      <c r="C20" s="137"/>
      <c r="D20" s="158"/>
    </row>
    <row r="21" spans="1:4" ht="18" customHeight="1">
      <c r="A21" s="41" t="s">
        <v>135</v>
      </c>
      <c r="B21" s="148"/>
      <c r="C21" s="137"/>
      <c r="D21" s="158"/>
    </row>
    <row r="22" spans="1:4" ht="18" customHeight="1">
      <c r="A22" s="41" t="s">
        <v>136</v>
      </c>
      <c r="B22" s="149"/>
      <c r="C22" s="138"/>
      <c r="D22" s="159"/>
    </row>
    <row r="23" spans="1:4" ht="18" customHeight="1" thickBot="1">
      <c r="A23" s="42" t="s">
        <v>127</v>
      </c>
      <c r="B23" s="150">
        <f>SUM(B3:B22)</f>
        <v>0</v>
      </c>
      <c r="C23" s="139">
        <f>SUM(C3:C22)</f>
        <v>0</v>
      </c>
      <c r="D23" s="160">
        <f>SUM(D3:D22)</f>
        <v>0</v>
      </c>
    </row>
    <row r="24" spans="1:4" ht="18" customHeight="1" thickTop="1">
      <c r="A24" s="37" t="s">
        <v>128</v>
      </c>
      <c r="B24" s="151"/>
      <c r="C24" s="140"/>
      <c r="D24" s="161"/>
    </row>
    <row r="25" spans="1:4" ht="18" customHeight="1">
      <c r="A25" s="37" t="s">
        <v>129</v>
      </c>
      <c r="B25" s="146"/>
      <c r="C25" s="136"/>
      <c r="D25" s="157"/>
    </row>
    <row r="26" spans="1:4" ht="18" customHeight="1" thickBot="1">
      <c r="A26" s="37" t="s">
        <v>130</v>
      </c>
      <c r="B26" s="152">
        <f>SUM(B24:B25)</f>
        <v>0</v>
      </c>
      <c r="C26" s="141">
        <f>SUM(C24:C25)</f>
        <v>0</v>
      </c>
      <c r="D26" s="162">
        <f>SUM(D24:D25)</f>
        <v>0</v>
      </c>
    </row>
    <row r="27" spans="1:4" ht="18" customHeight="1" thickBot="1" thickTop="1">
      <c r="A27" s="39" t="s">
        <v>131</v>
      </c>
      <c r="B27" s="153">
        <f>B23+B26</f>
        <v>0</v>
      </c>
      <c r="C27" s="142">
        <f>C23+C26</f>
        <v>0</v>
      </c>
      <c r="D27" s="163">
        <f>D23+D26</f>
        <v>0</v>
      </c>
    </row>
    <row r="28" spans="1:4" ht="18" customHeight="1" thickBot="1" thickTop="1">
      <c r="A28" s="43" t="s">
        <v>132</v>
      </c>
      <c r="B28" s="154"/>
      <c r="C28" s="143"/>
      <c r="D28" s="164"/>
    </row>
    <row r="29" spans="1:4" ht="18" customHeight="1" thickBot="1">
      <c r="A29" s="21"/>
      <c r="B29" s="21"/>
      <c r="C29" s="21"/>
      <c r="D29" s="21"/>
    </row>
    <row r="30" spans="1:4" ht="18" customHeight="1">
      <c r="A30" s="165" t="s">
        <v>166</v>
      </c>
      <c r="B30" s="167"/>
      <c r="C30" s="167"/>
      <c r="D30" s="168"/>
    </row>
    <row r="31" spans="1:4" ht="18" customHeight="1" thickBot="1">
      <c r="A31" s="166" t="s">
        <v>192</v>
      </c>
      <c r="B31" s="117"/>
      <c r="C31" s="169" t="s">
        <v>193</v>
      </c>
      <c r="D31" s="120"/>
    </row>
  </sheetData>
  <sheetProtection/>
  <mergeCells count="1">
    <mergeCell ref="A1:D1"/>
  </mergeCells>
  <printOptions/>
  <pageMargins left="0.5" right="0.5" top="1" bottom="1" header="0.5" footer="0.5"/>
  <pageSetup horizontalDpi="600" verticalDpi="600" orientation="portrait" r:id="rId1"/>
  <headerFooter alignWithMargins="0">
    <oddHeader>&amp;C&amp;"Verdana,Bold"&amp;12A. Calendar Year Revenue/Sources of Funds</oddHeader>
    <oddFooter>&amp;LWisconsin Trust Account Foundation, Inc.&amp;R2019 Grant Application Financial and Miscellaneous Reports  - 1</oddFooter>
  </headerFooter>
</worksheet>
</file>

<file path=xl/worksheets/sheet3.xml><?xml version="1.0" encoding="utf-8"?>
<worksheet xmlns="http://schemas.openxmlformats.org/spreadsheetml/2006/main" xmlns:r="http://schemas.openxmlformats.org/officeDocument/2006/relationships">
  <dimension ref="A1:K47"/>
  <sheetViews>
    <sheetView view="pageLayout" workbookViewId="0" topLeftCell="A1">
      <selection activeCell="C6" sqref="C6"/>
    </sheetView>
  </sheetViews>
  <sheetFormatPr defaultColWidth="9.140625" defaultRowHeight="12.75"/>
  <cols>
    <col min="1" max="1" width="26.7109375" style="1" customWidth="1"/>
    <col min="2" max="6" width="12.28125" style="1" customWidth="1"/>
    <col min="7" max="7" width="9.140625" style="1" customWidth="1"/>
    <col min="8" max="8" width="12.7109375" style="1" hidden="1" customWidth="1"/>
    <col min="9" max="9" width="13.57421875" style="1" hidden="1" customWidth="1"/>
    <col min="10" max="11" width="0" style="1" hidden="1" customWidth="1"/>
    <col min="12" max="16384" width="9.140625" style="1" customWidth="1"/>
  </cols>
  <sheetData>
    <row r="1" spans="1:6" s="50" customFormat="1" ht="15.75" customHeight="1" thickBot="1">
      <c r="A1" s="266" t="s">
        <v>194</v>
      </c>
      <c r="B1" s="267"/>
      <c r="C1" s="267"/>
      <c r="D1" s="267"/>
      <c r="E1" s="267"/>
      <c r="F1" s="268"/>
    </row>
    <row r="2" spans="1:11" ht="15.75" customHeight="1" thickBot="1">
      <c r="A2" s="52"/>
      <c r="B2" s="170" t="s">
        <v>145</v>
      </c>
      <c r="C2" s="190" t="s">
        <v>8</v>
      </c>
      <c r="D2" s="170" t="s">
        <v>179</v>
      </c>
      <c r="E2" s="191" t="s">
        <v>147</v>
      </c>
      <c r="F2" s="185" t="s">
        <v>146</v>
      </c>
      <c r="H2" s="1" t="s">
        <v>100</v>
      </c>
      <c r="I2" s="1" t="s">
        <v>101</v>
      </c>
      <c r="K2" s="23" t="s">
        <v>102</v>
      </c>
    </row>
    <row r="3" spans="1:11" ht="15.75" customHeight="1">
      <c r="A3" s="53" t="s">
        <v>9</v>
      </c>
      <c r="B3" s="171"/>
      <c r="C3" s="101"/>
      <c r="D3" s="102"/>
      <c r="E3" s="103"/>
      <c r="F3" s="108"/>
      <c r="H3" s="24"/>
      <c r="I3" s="24"/>
      <c r="K3" s="23"/>
    </row>
    <row r="4" spans="1:11" ht="15.75" customHeight="1">
      <c r="A4" s="37" t="s">
        <v>10</v>
      </c>
      <c r="B4" s="172"/>
      <c r="C4" s="196"/>
      <c r="D4" s="182"/>
      <c r="E4" s="192"/>
      <c r="F4" s="183">
        <f aca="true" t="shared" si="0" ref="F4:F9">SUM(B4:E4)</f>
        <v>0</v>
      </c>
      <c r="H4" s="25">
        <v>30106.11</v>
      </c>
      <c r="I4" s="25">
        <v>61220.66</v>
      </c>
      <c r="K4" s="23"/>
    </row>
    <row r="5" spans="1:11" ht="15.75" customHeight="1">
      <c r="A5" s="37" t="s">
        <v>11</v>
      </c>
      <c r="B5" s="172"/>
      <c r="C5" s="196"/>
      <c r="D5" s="182"/>
      <c r="E5" s="192"/>
      <c r="F5" s="183">
        <f t="shared" si="0"/>
        <v>0</v>
      </c>
      <c r="H5" s="25">
        <f>3414.2+5245.25</f>
        <v>8659.45</v>
      </c>
      <c r="I5" s="25">
        <f>1893.5+4696.94</f>
        <v>6590.44</v>
      </c>
      <c r="K5" s="7">
        <v>6190</v>
      </c>
    </row>
    <row r="6" spans="1:11" ht="15.75" customHeight="1">
      <c r="A6" s="37" t="s">
        <v>12</v>
      </c>
      <c r="B6" s="173"/>
      <c r="C6" s="197"/>
      <c r="D6" s="188"/>
      <c r="E6" s="192"/>
      <c r="F6" s="183">
        <f t="shared" si="0"/>
        <v>0</v>
      </c>
      <c r="H6" s="25">
        <v>1250.18</v>
      </c>
      <c r="I6" s="25">
        <f>2373.13+1800.36</f>
        <v>4173.49</v>
      </c>
      <c r="K6" s="7"/>
    </row>
    <row r="7" spans="1:11" ht="15.75" customHeight="1" thickBot="1">
      <c r="A7" s="38" t="s">
        <v>148</v>
      </c>
      <c r="B7" s="174">
        <f>SUM(B4:B6)</f>
        <v>0</v>
      </c>
      <c r="C7" s="198">
        <f>SUM(C4:C6)</f>
        <v>0</v>
      </c>
      <c r="D7" s="174">
        <f>SUM(D4:D6)</f>
        <v>0</v>
      </c>
      <c r="E7" s="193">
        <f>SUM(E4:E6)</f>
        <v>0</v>
      </c>
      <c r="F7" s="186">
        <f t="shared" si="0"/>
        <v>0</v>
      </c>
      <c r="H7" s="26">
        <f>SUM(H4:H6)</f>
        <v>40015.74</v>
      </c>
      <c r="I7" s="26">
        <f>SUM(I4:I6)</f>
        <v>71984.59000000001</v>
      </c>
      <c r="K7" s="7"/>
    </row>
    <row r="8" spans="1:11" ht="15.75" customHeight="1" thickTop="1">
      <c r="A8" s="37" t="s">
        <v>137</v>
      </c>
      <c r="B8" s="175"/>
      <c r="C8" s="199"/>
      <c r="D8" s="189"/>
      <c r="E8" s="194"/>
      <c r="F8" s="187">
        <f>SUM(B8:E8)</f>
        <v>0</v>
      </c>
      <c r="H8" s="25">
        <f>3822.32+1456.83+2795.5</f>
        <v>8074.65</v>
      </c>
      <c r="I8" s="25">
        <f>7323.78+2484.73+4785.72</f>
        <v>14594.23</v>
      </c>
      <c r="K8" s="7"/>
    </row>
    <row r="9" spans="1:11" ht="15.75" customHeight="1" thickBot="1">
      <c r="A9" s="38" t="s">
        <v>149</v>
      </c>
      <c r="B9" s="174">
        <f>B7+B8</f>
        <v>0</v>
      </c>
      <c r="C9" s="198">
        <f>C7+C8</f>
        <v>0</v>
      </c>
      <c r="D9" s="174">
        <f>D7+D8</f>
        <v>0</v>
      </c>
      <c r="E9" s="195">
        <f>SUM(E7+E8)</f>
        <v>0</v>
      </c>
      <c r="F9" s="186">
        <f t="shared" si="0"/>
        <v>0</v>
      </c>
      <c r="H9" s="26">
        <f>SUM(H7:H8)</f>
        <v>48090.39</v>
      </c>
      <c r="I9" s="26">
        <f>SUM(I7:I8)</f>
        <v>86578.82</v>
      </c>
      <c r="K9" s="7"/>
    </row>
    <row r="10" spans="1:11" ht="15.75" customHeight="1" thickTop="1">
      <c r="A10" s="39" t="s">
        <v>13</v>
      </c>
      <c r="B10" s="105"/>
      <c r="C10" s="105"/>
      <c r="D10" s="106"/>
      <c r="E10" s="107"/>
      <c r="F10" s="104"/>
      <c r="H10" s="25"/>
      <c r="I10" s="25"/>
      <c r="K10" s="7"/>
    </row>
    <row r="11" spans="1:11" ht="15.75" customHeight="1">
      <c r="A11" s="45" t="s">
        <v>14</v>
      </c>
      <c r="B11" s="172"/>
      <c r="C11" s="196"/>
      <c r="D11" s="182"/>
      <c r="E11" s="192"/>
      <c r="F11" s="183"/>
      <c r="H11" s="25">
        <f>799.17+3777.35</f>
        <v>4576.5199999999995</v>
      </c>
      <c r="I11" s="25">
        <f>1427.33+7272.14</f>
        <v>8699.470000000001</v>
      </c>
      <c r="K11" s="7" t="s">
        <v>103</v>
      </c>
    </row>
    <row r="12" spans="1:11" ht="15.75" customHeight="1">
      <c r="A12" s="45" t="s">
        <v>15</v>
      </c>
      <c r="B12" s="172"/>
      <c r="C12" s="196"/>
      <c r="D12" s="182"/>
      <c r="E12" s="192"/>
      <c r="F12" s="183"/>
      <c r="H12" s="25"/>
      <c r="I12" s="25"/>
      <c r="K12" s="7" t="s">
        <v>104</v>
      </c>
    </row>
    <row r="13" spans="1:11" ht="15.75" customHeight="1">
      <c r="A13" s="45" t="s">
        <v>138</v>
      </c>
      <c r="B13" s="172"/>
      <c r="C13" s="196"/>
      <c r="D13" s="182"/>
      <c r="E13" s="192"/>
      <c r="F13" s="183"/>
      <c r="H13" s="25">
        <f>1416.5+142.24+67.23</f>
        <v>1625.97</v>
      </c>
      <c r="I13" s="25">
        <f>2316.69+257.59+112.55-16.55+44.18</f>
        <v>2714.46</v>
      </c>
      <c r="K13" s="7" t="s">
        <v>105</v>
      </c>
    </row>
    <row r="14" spans="1:11" ht="15.75" customHeight="1">
      <c r="A14" s="45" t="s">
        <v>139</v>
      </c>
      <c r="B14" s="172"/>
      <c r="C14" s="196"/>
      <c r="D14" s="182"/>
      <c r="E14" s="192"/>
      <c r="F14" s="183"/>
      <c r="H14" s="25">
        <f>335.06</f>
        <v>335.06</v>
      </c>
      <c r="I14" s="25">
        <v>785.71</v>
      </c>
      <c r="K14" s="7" t="s">
        <v>106</v>
      </c>
    </row>
    <row r="15" spans="1:11" ht="15.75" customHeight="1">
      <c r="A15" s="45" t="s">
        <v>16</v>
      </c>
      <c r="B15" s="172"/>
      <c r="C15" s="196"/>
      <c r="D15" s="182"/>
      <c r="E15" s="192"/>
      <c r="F15" s="183"/>
      <c r="H15" s="25">
        <v>266.3</v>
      </c>
      <c r="I15" s="25">
        <v>298.45</v>
      </c>
      <c r="K15" s="7" t="s">
        <v>107</v>
      </c>
    </row>
    <row r="16" spans="1:11" ht="15.75" customHeight="1">
      <c r="A16" s="45" t="s">
        <v>150</v>
      </c>
      <c r="B16" s="172"/>
      <c r="C16" s="196"/>
      <c r="D16" s="182"/>
      <c r="E16" s="192"/>
      <c r="F16" s="183"/>
      <c r="H16" s="25">
        <v>620.16</v>
      </c>
      <c r="I16" s="25">
        <v>1019.26</v>
      </c>
      <c r="K16" s="7" t="s">
        <v>108</v>
      </c>
    </row>
    <row r="17" spans="1:11" ht="15.75" customHeight="1">
      <c r="A17" s="45" t="s">
        <v>17</v>
      </c>
      <c r="B17" s="172"/>
      <c r="C17" s="196"/>
      <c r="D17" s="182"/>
      <c r="E17" s="192"/>
      <c r="F17" s="183"/>
      <c r="H17" s="25">
        <v>62.13</v>
      </c>
      <c r="I17" s="25"/>
      <c r="K17" s="7">
        <v>6935</v>
      </c>
    </row>
    <row r="18" spans="1:11" ht="15.75" customHeight="1">
      <c r="A18" s="45" t="s">
        <v>18</v>
      </c>
      <c r="B18" s="172"/>
      <c r="C18" s="196"/>
      <c r="D18" s="182"/>
      <c r="E18" s="192"/>
      <c r="F18" s="183"/>
      <c r="H18" s="25">
        <v>752</v>
      </c>
      <c r="I18" s="25">
        <v>0</v>
      </c>
      <c r="K18" s="7">
        <v>6380</v>
      </c>
    </row>
    <row r="19" spans="1:11" ht="15.75" customHeight="1">
      <c r="A19" s="45" t="s">
        <v>19</v>
      </c>
      <c r="B19" s="172"/>
      <c r="C19" s="196"/>
      <c r="D19" s="182"/>
      <c r="E19" s="192"/>
      <c r="F19" s="183"/>
      <c r="H19" s="25">
        <f>22.81+1481.75+44.54</f>
        <v>1549.1</v>
      </c>
      <c r="I19" s="25">
        <f>158.85+334.25+50</f>
        <v>543.1</v>
      </c>
      <c r="K19" s="7" t="s">
        <v>109</v>
      </c>
    </row>
    <row r="20" spans="1:11" ht="15.75" customHeight="1">
      <c r="A20" s="45" t="s">
        <v>20</v>
      </c>
      <c r="B20" s="172"/>
      <c r="C20" s="196"/>
      <c r="D20" s="172"/>
      <c r="E20" s="200"/>
      <c r="F20" s="178"/>
      <c r="H20" s="25">
        <v>909.19</v>
      </c>
      <c r="I20" s="25">
        <v>3093.07</v>
      </c>
      <c r="K20" s="7">
        <v>6650</v>
      </c>
    </row>
    <row r="21" spans="1:11" ht="15.75" customHeight="1">
      <c r="A21" s="45" t="s">
        <v>21</v>
      </c>
      <c r="B21" s="172"/>
      <c r="C21" s="196"/>
      <c r="D21" s="172"/>
      <c r="E21" s="200"/>
      <c r="F21" s="178"/>
      <c r="H21" s="25"/>
      <c r="I21" s="25"/>
      <c r="K21" s="7"/>
    </row>
    <row r="22" spans="1:11" ht="15.75" customHeight="1">
      <c r="A22" s="45" t="s">
        <v>140</v>
      </c>
      <c r="B22" s="172"/>
      <c r="C22" s="196"/>
      <c r="D22" s="173"/>
      <c r="E22" s="201"/>
      <c r="F22" s="184"/>
      <c r="H22" s="25"/>
      <c r="I22" s="25"/>
      <c r="K22" s="7"/>
    </row>
    <row r="23" spans="1:11" ht="15.75" customHeight="1">
      <c r="A23" s="31" t="s">
        <v>151</v>
      </c>
      <c r="B23" s="46"/>
      <c r="C23" s="46"/>
      <c r="D23" s="46"/>
      <c r="E23" s="56"/>
      <c r="F23" s="57"/>
      <c r="H23" s="25"/>
      <c r="I23" s="25"/>
      <c r="K23" s="7"/>
    </row>
    <row r="24" spans="1:11" ht="15.75" customHeight="1">
      <c r="A24" s="47" t="s">
        <v>141</v>
      </c>
      <c r="B24" s="176"/>
      <c r="C24" s="202"/>
      <c r="D24" s="175"/>
      <c r="E24" s="203"/>
      <c r="F24" s="181"/>
      <c r="H24" s="25">
        <v>2102.53</v>
      </c>
      <c r="I24" s="25">
        <v>4026.5</v>
      </c>
      <c r="K24" s="7">
        <v>6200</v>
      </c>
    </row>
    <row r="25" spans="1:11" ht="15.75" customHeight="1">
      <c r="A25" s="45" t="s">
        <v>142</v>
      </c>
      <c r="B25" s="172"/>
      <c r="C25" s="196"/>
      <c r="D25" s="173"/>
      <c r="E25" s="201"/>
      <c r="F25" s="178"/>
      <c r="H25" s="25"/>
      <c r="I25" s="25"/>
      <c r="K25" s="7"/>
    </row>
    <row r="26" spans="1:11" s="21" customFormat="1" ht="15.75" customHeight="1">
      <c r="A26" s="45" t="s">
        <v>152</v>
      </c>
      <c r="B26" s="48"/>
      <c r="C26" s="46"/>
      <c r="D26" s="46"/>
      <c r="E26" s="55"/>
      <c r="F26" s="54"/>
      <c r="H26" s="28"/>
      <c r="I26" s="28"/>
      <c r="K26" s="29"/>
    </row>
    <row r="27" spans="1:11" s="21" customFormat="1" ht="15.75" customHeight="1">
      <c r="A27" s="45" t="s">
        <v>22</v>
      </c>
      <c r="B27" s="172"/>
      <c r="C27" s="196"/>
      <c r="D27" s="175"/>
      <c r="E27" s="203"/>
      <c r="F27" s="178"/>
      <c r="H27" s="28"/>
      <c r="I27" s="28"/>
      <c r="K27" s="29"/>
    </row>
    <row r="28" spans="1:11" ht="15.75" customHeight="1">
      <c r="A28" s="31" t="s">
        <v>153</v>
      </c>
      <c r="B28" s="46"/>
      <c r="C28" s="46"/>
      <c r="D28" s="46"/>
      <c r="E28" s="55"/>
      <c r="F28" s="54"/>
      <c r="H28" s="25"/>
      <c r="I28" s="25"/>
      <c r="K28" s="7"/>
    </row>
    <row r="29" spans="1:11" s="21" customFormat="1" ht="15.75" customHeight="1">
      <c r="A29" s="47" t="s">
        <v>180</v>
      </c>
      <c r="B29" s="172"/>
      <c r="C29" s="196"/>
      <c r="D29" s="176"/>
      <c r="E29" s="205"/>
      <c r="F29" s="178"/>
      <c r="H29" s="28"/>
      <c r="I29" s="28"/>
      <c r="K29" s="29"/>
    </row>
    <row r="30" spans="1:11" s="21" customFormat="1" ht="15.75" customHeight="1" thickBot="1">
      <c r="A30" s="38" t="s">
        <v>154</v>
      </c>
      <c r="B30" s="174">
        <f>SUM(B11:B29)</f>
        <v>0</v>
      </c>
      <c r="C30" s="198">
        <f>SUM(C11:C29)</f>
        <v>0</v>
      </c>
      <c r="D30" s="174">
        <f>SUM(D11:D29)</f>
        <v>0</v>
      </c>
      <c r="E30" s="198">
        <f>SUM(E11:E29)</f>
        <v>0</v>
      </c>
      <c r="F30" s="179">
        <f>SUM(F11:F29)</f>
        <v>0</v>
      </c>
      <c r="H30" s="28"/>
      <c r="I30" s="28"/>
      <c r="K30" s="29"/>
    </row>
    <row r="31" spans="1:11" s="21" customFormat="1" ht="15.75" customHeight="1" thickBot="1" thickTop="1">
      <c r="A31" s="49" t="s">
        <v>143</v>
      </c>
      <c r="B31" s="177">
        <f>B30+B9</f>
        <v>0</v>
      </c>
      <c r="C31" s="204">
        <f>C30+C9</f>
        <v>0</v>
      </c>
      <c r="D31" s="177">
        <f>D30+D9</f>
        <v>0</v>
      </c>
      <c r="E31" s="204">
        <f>E30+E9</f>
        <v>0</v>
      </c>
      <c r="F31" s="180">
        <f>F30+F9</f>
        <v>0</v>
      </c>
      <c r="H31" s="28"/>
      <c r="I31" s="28"/>
      <c r="K31" s="29"/>
    </row>
    <row r="32" spans="1:11" ht="15.75" customHeight="1" thickBot="1">
      <c r="A32" s="18"/>
      <c r="B32" s="18"/>
      <c r="C32" s="18"/>
      <c r="D32" s="18"/>
      <c r="E32" s="30"/>
      <c r="F32" s="51"/>
      <c r="G32" s="5"/>
      <c r="H32" s="25">
        <f>65.01+16.88+248.17</f>
        <v>330.06</v>
      </c>
      <c r="I32" s="25">
        <f>603.02+191.47+119.21</f>
        <v>913.7</v>
      </c>
      <c r="K32" s="7" t="s">
        <v>110</v>
      </c>
    </row>
    <row r="33" spans="1:9" ht="15.75" customHeight="1">
      <c r="A33" s="165" t="s">
        <v>169</v>
      </c>
      <c r="B33" s="167"/>
      <c r="C33" s="167"/>
      <c r="D33" s="167"/>
      <c r="E33" s="211"/>
      <c r="F33" s="212"/>
      <c r="H33" s="27">
        <f>SUM(H11:H32)</f>
        <v>13129.02</v>
      </c>
      <c r="I33" s="27">
        <f>SUM(I11:I32)</f>
        <v>22093.72</v>
      </c>
    </row>
    <row r="34" spans="1:9" ht="15.75" customHeight="1">
      <c r="A34" s="206" t="s">
        <v>170</v>
      </c>
      <c r="B34" s="207"/>
      <c r="C34" s="207"/>
      <c r="D34" s="207"/>
      <c r="E34" s="213"/>
      <c r="F34" s="214"/>
      <c r="H34" s="27"/>
      <c r="I34" s="27"/>
    </row>
    <row r="35" spans="1:9" ht="15.75" customHeight="1" thickBot="1">
      <c r="A35" s="166" t="s">
        <v>171</v>
      </c>
      <c r="B35" s="208"/>
      <c r="C35" s="208"/>
      <c r="D35" s="208"/>
      <c r="E35" s="119">
        <v>0</v>
      </c>
      <c r="F35" s="100"/>
      <c r="H35" s="26">
        <f>H9+H33</f>
        <v>61219.41</v>
      </c>
      <c r="I35" s="26">
        <f>I9+I33</f>
        <v>108672.54000000001</v>
      </c>
    </row>
    <row r="36" spans="1:6" ht="15.75" customHeight="1" thickBot="1">
      <c r="A36" s="18"/>
      <c r="B36" s="18"/>
      <c r="C36" s="18"/>
      <c r="D36" s="18"/>
      <c r="E36" s="18"/>
      <c r="F36" s="18"/>
    </row>
    <row r="37" spans="1:6" ht="15.75" customHeight="1">
      <c r="A37" s="165" t="s">
        <v>167</v>
      </c>
      <c r="B37" s="167"/>
      <c r="C37" s="167"/>
      <c r="D37" s="167"/>
      <c r="E37" s="167"/>
      <c r="F37" s="168"/>
    </row>
    <row r="38" spans="1:6" ht="15.75" customHeight="1">
      <c r="A38" s="206" t="s">
        <v>168</v>
      </c>
      <c r="B38" s="207"/>
      <c r="C38" s="207"/>
      <c r="D38" s="207"/>
      <c r="E38" s="207"/>
      <c r="F38" s="209"/>
    </row>
    <row r="39" spans="1:6" ht="15.75" customHeight="1">
      <c r="A39" s="206"/>
      <c r="B39" s="207"/>
      <c r="C39" s="207"/>
      <c r="D39" s="207"/>
      <c r="E39" s="207"/>
      <c r="F39" s="209"/>
    </row>
    <row r="40" spans="1:6" ht="15.75" customHeight="1">
      <c r="A40" s="206"/>
      <c r="B40" s="207"/>
      <c r="C40" s="207"/>
      <c r="D40" s="207"/>
      <c r="E40" s="207"/>
      <c r="F40" s="209"/>
    </row>
    <row r="41" spans="1:6" ht="15.75" customHeight="1">
      <c r="A41" s="206"/>
      <c r="B41" s="207"/>
      <c r="C41" s="207"/>
      <c r="D41" s="207"/>
      <c r="E41" s="207"/>
      <c r="F41" s="209"/>
    </row>
    <row r="42" spans="1:6" ht="15.75" customHeight="1" thickBot="1">
      <c r="A42" s="166"/>
      <c r="B42" s="208"/>
      <c r="C42" s="208"/>
      <c r="D42" s="208"/>
      <c r="E42" s="208"/>
      <c r="F42" s="210"/>
    </row>
    <row r="43" spans="1:7" ht="12.75">
      <c r="A43" s="75"/>
      <c r="B43" s="76"/>
      <c r="C43" s="76"/>
      <c r="D43" s="76"/>
      <c r="E43" s="98"/>
      <c r="F43" s="76"/>
      <c r="G43" s="6"/>
    </row>
    <row r="44" spans="1:7" ht="12.75">
      <c r="A44" s="76"/>
      <c r="B44" s="76"/>
      <c r="C44" s="76"/>
      <c r="D44" s="76"/>
      <c r="E44" s="98"/>
      <c r="F44" s="76"/>
      <c r="G44" s="6"/>
    </row>
    <row r="45" spans="1:7" ht="12.75">
      <c r="A45" s="6"/>
      <c r="B45" s="6"/>
      <c r="C45" s="6"/>
      <c r="D45" s="6"/>
      <c r="E45" s="6"/>
      <c r="F45" s="6"/>
      <c r="G45" s="6"/>
    </row>
    <row r="46" spans="1:7" ht="12.75">
      <c r="A46" s="6"/>
      <c r="B46" s="6"/>
      <c r="C46" s="6"/>
      <c r="D46" s="6"/>
      <c r="E46" s="6"/>
      <c r="F46" s="6"/>
      <c r="G46" s="6"/>
    </row>
    <row r="47" spans="1:7" ht="12.75">
      <c r="A47" s="6"/>
      <c r="B47" s="6"/>
      <c r="C47" s="6"/>
      <c r="D47" s="6"/>
      <c r="E47" s="6"/>
      <c r="F47" s="6"/>
      <c r="G47" s="6"/>
    </row>
  </sheetData>
  <sheetProtection/>
  <mergeCells count="1">
    <mergeCell ref="A1:F1"/>
  </mergeCells>
  <printOptions/>
  <pageMargins left="0.75" right="0.75" top="0.75" bottom="0.75" header="0.25" footer="0.25"/>
  <pageSetup horizontalDpi="600" verticalDpi="600" orientation="portrait" r:id="rId1"/>
  <headerFooter alignWithMargins="0">
    <oddHeader>&amp;C&amp;"Verdana,Bold"&amp;12B. Actual Expenses for Calendar Year 2017</oddHeader>
    <oddFooter>&amp;LWisconsin Trust Account Foundation, Inc.&amp;R2019 Grant Application Financial and Miscellaneous Reports - 2</oddFooter>
  </headerFooter>
</worksheet>
</file>

<file path=xl/worksheets/sheet4.xml><?xml version="1.0" encoding="utf-8"?>
<worksheet xmlns="http://schemas.openxmlformats.org/spreadsheetml/2006/main" xmlns:r="http://schemas.openxmlformats.org/officeDocument/2006/relationships">
  <dimension ref="A1:G82"/>
  <sheetViews>
    <sheetView view="pageLayout" workbookViewId="0" topLeftCell="A1">
      <selection activeCell="D14" sqref="D14"/>
    </sheetView>
  </sheetViews>
  <sheetFormatPr defaultColWidth="9.140625" defaultRowHeight="12.75"/>
  <cols>
    <col min="1" max="1" width="27.00390625" style="0" customWidth="1"/>
    <col min="2" max="6" width="12.28125" style="1" customWidth="1"/>
    <col min="7" max="7" width="11.00390625" style="0" hidden="1" customWidth="1"/>
    <col min="13" max="13" width="0" style="0" hidden="1" customWidth="1"/>
  </cols>
  <sheetData>
    <row r="1" spans="1:7" ht="15.75" customHeight="1" thickBot="1">
      <c r="A1" s="266" t="s">
        <v>195</v>
      </c>
      <c r="B1" s="267"/>
      <c r="C1" s="267"/>
      <c r="D1" s="267"/>
      <c r="E1" s="267"/>
      <c r="F1" s="268"/>
      <c r="G1" t="s">
        <v>101</v>
      </c>
    </row>
    <row r="2" spans="1:7" ht="15.75" customHeight="1" thickBot="1">
      <c r="A2" s="52"/>
      <c r="B2" s="170" t="s">
        <v>145</v>
      </c>
      <c r="C2" s="190" t="s">
        <v>8</v>
      </c>
      <c r="D2" s="170" t="s">
        <v>179</v>
      </c>
      <c r="E2" s="191" t="s">
        <v>147</v>
      </c>
      <c r="F2" s="185" t="s">
        <v>146</v>
      </c>
      <c r="G2" s="14"/>
    </row>
    <row r="3" spans="1:7" ht="15.75" customHeight="1">
      <c r="A3" s="53" t="s">
        <v>9</v>
      </c>
      <c r="B3" s="101"/>
      <c r="C3" s="101"/>
      <c r="D3" s="102"/>
      <c r="E3" s="103"/>
      <c r="F3" s="108"/>
      <c r="G3" s="15">
        <v>61220.66</v>
      </c>
    </row>
    <row r="4" spans="1:7" ht="15.75" customHeight="1">
      <c r="A4" s="37" t="s">
        <v>10</v>
      </c>
      <c r="B4" s="172"/>
      <c r="C4" s="196"/>
      <c r="D4" s="182"/>
      <c r="E4" s="192"/>
      <c r="F4" s="183">
        <f aca="true" t="shared" si="0" ref="F4:F9">SUM(B4:E4)</f>
        <v>0</v>
      </c>
      <c r="G4" s="15">
        <f>1893.5+4696.94</f>
        <v>6590.44</v>
      </c>
    </row>
    <row r="5" spans="1:7" ht="15.75" customHeight="1">
      <c r="A5" s="37" t="s">
        <v>11</v>
      </c>
      <c r="B5" s="172"/>
      <c r="C5" s="196"/>
      <c r="D5" s="182"/>
      <c r="E5" s="192"/>
      <c r="F5" s="183">
        <f t="shared" si="0"/>
        <v>0</v>
      </c>
      <c r="G5" s="15">
        <f>2373.13+1800.36</f>
        <v>4173.49</v>
      </c>
    </row>
    <row r="6" spans="1:7" ht="15.75" customHeight="1">
      <c r="A6" s="37" t="s">
        <v>12</v>
      </c>
      <c r="B6" s="173"/>
      <c r="C6" s="197"/>
      <c r="D6" s="188"/>
      <c r="E6" s="192"/>
      <c r="F6" s="183">
        <f t="shared" si="0"/>
        <v>0</v>
      </c>
      <c r="G6" s="16">
        <f>SUM(G3:G5)</f>
        <v>71984.59000000001</v>
      </c>
    </row>
    <row r="7" spans="1:7" ht="15.75" customHeight="1" thickBot="1">
      <c r="A7" s="38" t="s">
        <v>148</v>
      </c>
      <c r="B7" s="174">
        <f>SUM(B4:B6)</f>
        <v>0</v>
      </c>
      <c r="C7" s="198">
        <f>SUM(C4:C6)</f>
        <v>0</v>
      </c>
      <c r="D7" s="174">
        <f>SUM(D4:D6)</f>
        <v>0</v>
      </c>
      <c r="E7" s="193">
        <f>SUM(E4:E6)</f>
        <v>0</v>
      </c>
      <c r="F7" s="186">
        <f t="shared" si="0"/>
        <v>0</v>
      </c>
      <c r="G7" s="15">
        <f>7323.78+2484.73+4785.72</f>
        <v>14594.23</v>
      </c>
    </row>
    <row r="8" spans="1:7" ht="15.75" customHeight="1" thickTop="1">
      <c r="A8" s="37" t="s">
        <v>137</v>
      </c>
      <c r="B8" s="175"/>
      <c r="C8" s="199"/>
      <c r="D8" s="189"/>
      <c r="E8" s="194"/>
      <c r="F8" s="187">
        <f>SUM(B8:E8)</f>
        <v>0</v>
      </c>
      <c r="G8" s="16">
        <f>SUM(G6:G7)</f>
        <v>86578.82</v>
      </c>
    </row>
    <row r="9" spans="1:7" ht="15.75" customHeight="1" thickBot="1">
      <c r="A9" s="38" t="s">
        <v>149</v>
      </c>
      <c r="B9" s="174">
        <f>B7+B8</f>
        <v>0</v>
      </c>
      <c r="C9" s="198">
        <f>C7+C8</f>
        <v>0</v>
      </c>
      <c r="D9" s="174">
        <f>D7+D8</f>
        <v>0</v>
      </c>
      <c r="E9" s="195">
        <f>SUM(E7+E8)</f>
        <v>0</v>
      </c>
      <c r="F9" s="186">
        <f t="shared" si="0"/>
        <v>0</v>
      </c>
      <c r="G9" s="15"/>
    </row>
    <row r="10" spans="1:7" ht="15.75" customHeight="1" thickTop="1">
      <c r="A10" s="39" t="s">
        <v>13</v>
      </c>
      <c r="B10" s="105"/>
      <c r="C10" s="105"/>
      <c r="D10" s="106"/>
      <c r="E10" s="107"/>
      <c r="F10" s="104"/>
      <c r="G10" s="15">
        <f>1427.33+7272.14</f>
        <v>8699.470000000001</v>
      </c>
    </row>
    <row r="11" spans="1:7" ht="15.75" customHeight="1">
      <c r="A11" s="45" t="s">
        <v>14</v>
      </c>
      <c r="B11" s="172"/>
      <c r="C11" s="196"/>
      <c r="D11" s="182"/>
      <c r="E11" s="192"/>
      <c r="F11" s="183"/>
      <c r="G11" s="15"/>
    </row>
    <row r="12" spans="1:7" ht="15.75" customHeight="1">
      <c r="A12" s="45" t="s">
        <v>15</v>
      </c>
      <c r="B12" s="172"/>
      <c r="C12" s="196"/>
      <c r="D12" s="182"/>
      <c r="E12" s="192"/>
      <c r="F12" s="183"/>
      <c r="G12" s="15">
        <f>2316.69+257.59+112.55-16.55+44.18</f>
        <v>2714.46</v>
      </c>
    </row>
    <row r="13" spans="1:7" ht="15.75" customHeight="1">
      <c r="A13" s="45" t="s">
        <v>138</v>
      </c>
      <c r="B13" s="172"/>
      <c r="C13" s="196"/>
      <c r="D13" s="182"/>
      <c r="E13" s="192"/>
      <c r="F13" s="183"/>
      <c r="G13" s="15">
        <v>785.71</v>
      </c>
    </row>
    <row r="14" spans="1:7" ht="15.75" customHeight="1">
      <c r="A14" s="45" t="s">
        <v>139</v>
      </c>
      <c r="B14" s="172"/>
      <c r="C14" s="196"/>
      <c r="D14" s="182"/>
      <c r="E14" s="192"/>
      <c r="F14" s="183"/>
      <c r="G14" s="15">
        <v>298.45</v>
      </c>
    </row>
    <row r="15" spans="1:7" ht="15.75" customHeight="1">
      <c r="A15" s="45" t="s">
        <v>16</v>
      </c>
      <c r="B15" s="172"/>
      <c r="C15" s="196"/>
      <c r="D15" s="182"/>
      <c r="E15" s="192"/>
      <c r="F15" s="183"/>
      <c r="G15" s="15">
        <v>1019.26</v>
      </c>
    </row>
    <row r="16" spans="1:7" ht="15.75" customHeight="1">
      <c r="A16" s="45" t="s">
        <v>150</v>
      </c>
      <c r="B16" s="172"/>
      <c r="C16" s="196"/>
      <c r="D16" s="182"/>
      <c r="E16" s="192"/>
      <c r="F16" s="183"/>
      <c r="G16" s="15"/>
    </row>
    <row r="17" spans="1:7" ht="15.75" customHeight="1">
      <c r="A17" s="45" t="s">
        <v>17</v>
      </c>
      <c r="B17" s="172"/>
      <c r="C17" s="196"/>
      <c r="D17" s="182"/>
      <c r="E17" s="192"/>
      <c r="F17" s="183"/>
      <c r="G17" s="15">
        <v>0</v>
      </c>
    </row>
    <row r="18" spans="1:7" ht="15.75" customHeight="1">
      <c r="A18" s="45" t="s">
        <v>18</v>
      </c>
      <c r="B18" s="172"/>
      <c r="C18" s="196"/>
      <c r="D18" s="182"/>
      <c r="E18" s="192"/>
      <c r="F18" s="183"/>
      <c r="G18" s="15">
        <f>158.85+334.25+50</f>
        <v>543.1</v>
      </c>
    </row>
    <row r="19" spans="1:7" ht="15.75" customHeight="1">
      <c r="A19" s="45" t="s">
        <v>19</v>
      </c>
      <c r="B19" s="172"/>
      <c r="C19" s="196"/>
      <c r="D19" s="182"/>
      <c r="E19" s="192"/>
      <c r="F19" s="183"/>
      <c r="G19" s="15">
        <v>3093.07</v>
      </c>
    </row>
    <row r="20" spans="1:7" ht="15.75" customHeight="1">
      <c r="A20" s="45" t="s">
        <v>20</v>
      </c>
      <c r="B20" s="172"/>
      <c r="C20" s="196"/>
      <c r="D20" s="172"/>
      <c r="E20" s="200"/>
      <c r="F20" s="178"/>
      <c r="G20" s="15"/>
    </row>
    <row r="21" spans="1:7" ht="15.75" customHeight="1">
      <c r="A21" s="45" t="s">
        <v>21</v>
      </c>
      <c r="B21" s="172"/>
      <c r="C21" s="196"/>
      <c r="D21" s="172"/>
      <c r="E21" s="200"/>
      <c r="F21" s="178"/>
      <c r="G21" s="15"/>
    </row>
    <row r="22" spans="1:7" ht="15.75" customHeight="1">
      <c r="A22" s="45" t="s">
        <v>140</v>
      </c>
      <c r="B22" s="172"/>
      <c r="C22" s="196"/>
      <c r="D22" s="173"/>
      <c r="E22" s="201"/>
      <c r="F22" s="184"/>
      <c r="G22" s="15"/>
    </row>
    <row r="23" spans="1:7" ht="15.75" customHeight="1">
      <c r="A23" s="31" t="s">
        <v>151</v>
      </c>
      <c r="B23" s="46"/>
      <c r="C23" s="46"/>
      <c r="D23" s="46"/>
      <c r="E23" s="56"/>
      <c r="F23" s="57"/>
      <c r="G23" s="15">
        <v>4026.5</v>
      </c>
    </row>
    <row r="24" spans="1:7" ht="15.75" customHeight="1">
      <c r="A24" s="47" t="s">
        <v>141</v>
      </c>
      <c r="B24" s="176"/>
      <c r="C24" s="202"/>
      <c r="D24" s="175"/>
      <c r="E24" s="203"/>
      <c r="F24" s="181"/>
      <c r="G24" s="15"/>
    </row>
    <row r="25" spans="1:7" ht="15.75" customHeight="1">
      <c r="A25" s="45" t="s">
        <v>142</v>
      </c>
      <c r="B25" s="172"/>
      <c r="C25" s="196"/>
      <c r="D25" s="173"/>
      <c r="E25" s="201"/>
      <c r="F25" s="178"/>
      <c r="G25" s="15"/>
    </row>
    <row r="26" spans="1:7" ht="15.75" customHeight="1">
      <c r="A26" s="45" t="s">
        <v>152</v>
      </c>
      <c r="B26" s="48"/>
      <c r="C26" s="46"/>
      <c r="D26" s="46"/>
      <c r="E26" s="55"/>
      <c r="F26" s="54"/>
      <c r="G26" s="15"/>
    </row>
    <row r="27" spans="1:7" ht="15.75" customHeight="1">
      <c r="A27" s="45" t="s">
        <v>22</v>
      </c>
      <c r="B27" s="172"/>
      <c r="C27" s="196"/>
      <c r="D27" s="175"/>
      <c r="E27" s="203"/>
      <c r="F27" s="178"/>
      <c r="G27" s="15"/>
    </row>
    <row r="28" spans="1:7" ht="15.75" customHeight="1">
      <c r="A28" s="31" t="s">
        <v>153</v>
      </c>
      <c r="B28" s="46"/>
      <c r="C28" s="46"/>
      <c r="D28" s="46"/>
      <c r="E28" s="55"/>
      <c r="F28" s="54"/>
      <c r="G28" s="15"/>
    </row>
    <row r="29" spans="1:7" ht="15.75" customHeight="1">
      <c r="A29" s="47" t="s">
        <v>180</v>
      </c>
      <c r="B29" s="172"/>
      <c r="C29" s="196"/>
      <c r="D29" s="176"/>
      <c r="E29" s="205"/>
      <c r="F29" s="178"/>
      <c r="G29" s="15"/>
    </row>
    <row r="30" spans="1:7" ht="15.75" customHeight="1" thickBot="1">
      <c r="A30" s="38" t="s">
        <v>154</v>
      </c>
      <c r="B30" s="174">
        <f>SUM(B11:B29)</f>
        <v>0</v>
      </c>
      <c r="C30" s="198">
        <f>SUM(C11:C29)</f>
        <v>0</v>
      </c>
      <c r="D30" s="174">
        <f>SUM(D11:D29)</f>
        <v>0</v>
      </c>
      <c r="E30" s="198">
        <f>SUM(E11:E29)</f>
        <v>0</v>
      </c>
      <c r="F30" s="179">
        <f>SUM(F11:F29)</f>
        <v>0</v>
      </c>
      <c r="G30" s="15"/>
    </row>
    <row r="31" spans="1:7" ht="15.75" customHeight="1" thickBot="1" thickTop="1">
      <c r="A31" s="49" t="s">
        <v>143</v>
      </c>
      <c r="B31" s="177">
        <f>B30+B9</f>
        <v>0</v>
      </c>
      <c r="C31" s="204">
        <f>C30+C9</f>
        <v>0</v>
      </c>
      <c r="D31" s="177">
        <f>D30+D9</f>
        <v>0</v>
      </c>
      <c r="E31" s="204">
        <f>E30+E9</f>
        <v>0</v>
      </c>
      <c r="F31" s="180">
        <f>F30+F9</f>
        <v>0</v>
      </c>
      <c r="G31" s="15">
        <f>603.02+191.47+119.21</f>
        <v>913.7</v>
      </c>
    </row>
    <row r="32" spans="1:7" ht="15.75" customHeight="1" thickBot="1">
      <c r="A32" s="18"/>
      <c r="B32" s="18"/>
      <c r="C32" s="18"/>
      <c r="D32" s="18"/>
      <c r="E32" s="30"/>
      <c r="F32" s="51"/>
      <c r="G32" s="17">
        <f>SUM(G10:G31)</f>
        <v>22093.72</v>
      </c>
    </row>
    <row r="33" spans="1:7" ht="15.75" customHeight="1">
      <c r="A33" s="165" t="s">
        <v>169</v>
      </c>
      <c r="B33" s="167"/>
      <c r="C33" s="167"/>
      <c r="D33" s="167"/>
      <c r="E33" s="211"/>
      <c r="F33" s="212"/>
      <c r="G33" s="16">
        <f>G8+G32</f>
        <v>108672.54000000001</v>
      </c>
    </row>
    <row r="34" spans="1:6" ht="15.75" customHeight="1">
      <c r="A34" s="206" t="s">
        <v>170</v>
      </c>
      <c r="B34" s="207"/>
      <c r="C34" s="207"/>
      <c r="D34" s="207"/>
      <c r="E34" s="213"/>
      <c r="F34" s="214"/>
    </row>
    <row r="35" spans="1:6" s="1" customFormat="1" ht="15.75" customHeight="1" thickBot="1">
      <c r="A35" s="166" t="s">
        <v>171</v>
      </c>
      <c r="B35" s="208"/>
      <c r="C35" s="208"/>
      <c r="D35" s="208"/>
      <c r="E35" s="119">
        <v>0</v>
      </c>
      <c r="F35" s="100"/>
    </row>
    <row r="36" spans="1:6" s="1" customFormat="1" ht="15.75" customHeight="1" thickBot="1">
      <c r="A36" s="18"/>
      <c r="B36" s="18"/>
      <c r="C36" s="18"/>
      <c r="D36" s="18"/>
      <c r="E36" s="18"/>
      <c r="F36" s="18"/>
    </row>
    <row r="37" spans="1:6" s="1" customFormat="1" ht="15.75" customHeight="1">
      <c r="A37" s="165" t="s">
        <v>167</v>
      </c>
      <c r="B37" s="167"/>
      <c r="C37" s="167"/>
      <c r="D37" s="167"/>
      <c r="E37" s="167"/>
      <c r="F37" s="168"/>
    </row>
    <row r="38" spans="1:6" s="1" customFormat="1" ht="15.75" customHeight="1">
      <c r="A38" s="206" t="s">
        <v>168</v>
      </c>
      <c r="B38" s="207"/>
      <c r="C38" s="207"/>
      <c r="D38" s="207"/>
      <c r="E38" s="207"/>
      <c r="F38" s="209"/>
    </row>
    <row r="39" spans="1:6" s="1" customFormat="1" ht="15.75" customHeight="1">
      <c r="A39" s="206"/>
      <c r="B39" s="207"/>
      <c r="C39" s="207"/>
      <c r="D39" s="207"/>
      <c r="E39" s="207"/>
      <c r="F39" s="209"/>
    </row>
    <row r="40" spans="1:6" s="1" customFormat="1" ht="15.75" customHeight="1">
      <c r="A40" s="206"/>
      <c r="B40" s="207"/>
      <c r="C40" s="207"/>
      <c r="D40" s="207"/>
      <c r="E40" s="207"/>
      <c r="F40" s="209"/>
    </row>
    <row r="41" spans="1:6" s="1" customFormat="1" ht="15.75" customHeight="1">
      <c r="A41" s="206"/>
      <c r="B41" s="207"/>
      <c r="C41" s="207"/>
      <c r="D41" s="207"/>
      <c r="E41" s="207"/>
      <c r="F41" s="209"/>
    </row>
    <row r="42" spans="1:6" s="1" customFormat="1" ht="15.75" customHeight="1" thickBot="1">
      <c r="A42" s="166"/>
      <c r="B42" s="208"/>
      <c r="C42" s="208"/>
      <c r="D42" s="208"/>
      <c r="E42" s="208"/>
      <c r="F42" s="210"/>
    </row>
    <row r="43" spans="1:6" s="1" customFormat="1" ht="13.5" customHeight="1" hidden="1" thickBot="1">
      <c r="A43" s="94"/>
      <c r="B43" s="95"/>
      <c r="C43" s="95"/>
      <c r="D43" s="95"/>
      <c r="E43" s="95"/>
      <c r="F43" s="96"/>
    </row>
    <row r="44" spans="1:6" s="1" customFormat="1" ht="12.75" customHeight="1" hidden="1">
      <c r="A44" s="92"/>
      <c r="B44" s="93"/>
      <c r="C44" s="93"/>
      <c r="D44" s="93"/>
      <c r="E44" s="93"/>
      <c r="F44" s="97"/>
    </row>
    <row r="45" spans="1:6" s="1" customFormat="1" ht="12.75" customHeight="1" hidden="1">
      <c r="A45" s="32"/>
      <c r="B45" s="76"/>
      <c r="C45" s="76"/>
      <c r="D45" s="76"/>
      <c r="E45" s="76"/>
      <c r="F45" s="98"/>
    </row>
    <row r="46" s="6" customFormat="1" ht="12.75"/>
    <row r="47" spans="1:6" ht="12.75">
      <c r="A47" s="5"/>
      <c r="B47" s="6"/>
      <c r="C47" s="6"/>
      <c r="D47" s="6"/>
      <c r="E47" s="6"/>
      <c r="F47" s="6"/>
    </row>
    <row r="48" spans="1:6" ht="12.75">
      <c r="A48" s="5"/>
      <c r="B48" s="6"/>
      <c r="C48" s="6"/>
      <c r="D48" s="6"/>
      <c r="E48" s="6"/>
      <c r="F48" s="6"/>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row r="72" ht="12.75">
      <c r="A72" s="5"/>
    </row>
    <row r="73" ht="12.75">
      <c r="A73" s="5"/>
    </row>
    <row r="74" ht="12.75">
      <c r="A74" s="5"/>
    </row>
    <row r="75" ht="12.75">
      <c r="A75" s="5"/>
    </row>
    <row r="76" ht="12.75">
      <c r="A76" s="5"/>
    </row>
    <row r="77" ht="12.75">
      <c r="A77" s="5"/>
    </row>
    <row r="78" ht="12.75">
      <c r="A78" s="5"/>
    </row>
    <row r="79" ht="12.75">
      <c r="A79" s="5"/>
    </row>
    <row r="80" ht="12.75">
      <c r="A80" s="5"/>
    </row>
    <row r="81" ht="12.75">
      <c r="A81" s="5"/>
    </row>
    <row r="82" ht="12.75">
      <c r="A82" s="5"/>
    </row>
  </sheetData>
  <sheetProtection/>
  <mergeCells count="1">
    <mergeCell ref="A1:F1"/>
  </mergeCells>
  <printOptions/>
  <pageMargins left="0.75" right="0.75" top="0.75" bottom="0.75" header="0.25" footer="0.25"/>
  <pageSetup horizontalDpi="600" verticalDpi="600" orientation="portrait" r:id="rId1"/>
  <headerFooter alignWithMargins="0">
    <oddHeader>&amp;C&amp;"Verdana,Bold"&amp;12C. Budgeted Expenses for Calendar Year 2018</oddHeader>
    <oddFooter>&amp;LWisconsin Trust Account Foundation, Inc.&amp;R2019 Grant Application Financial and Miscellaneous Reports - 3</oddFooter>
  </headerFooter>
</worksheet>
</file>

<file path=xl/worksheets/sheet5.xml><?xml version="1.0" encoding="utf-8"?>
<worksheet xmlns="http://schemas.openxmlformats.org/spreadsheetml/2006/main" xmlns:r="http://schemas.openxmlformats.org/officeDocument/2006/relationships">
  <dimension ref="A1:I50"/>
  <sheetViews>
    <sheetView view="pageLayout" workbookViewId="0" topLeftCell="A1">
      <selection activeCell="F8" sqref="F8"/>
    </sheetView>
  </sheetViews>
  <sheetFormatPr defaultColWidth="9.140625" defaultRowHeight="12.75"/>
  <cols>
    <col min="1" max="1" width="26.7109375" style="0" customWidth="1"/>
    <col min="2" max="6" width="12.28125" style="1" customWidth="1"/>
    <col min="7" max="7" width="11.00390625" style="0" hidden="1" customWidth="1"/>
  </cols>
  <sheetData>
    <row r="1" spans="1:6" ht="15.75" customHeight="1" thickBot="1">
      <c r="A1" s="266" t="s">
        <v>196</v>
      </c>
      <c r="B1" s="267"/>
      <c r="C1" s="267"/>
      <c r="D1" s="267"/>
      <c r="E1" s="267"/>
      <c r="F1" s="267"/>
    </row>
    <row r="2" spans="1:7" ht="15.75" customHeight="1" thickBot="1">
      <c r="A2" s="52"/>
      <c r="B2" s="170" t="s">
        <v>145</v>
      </c>
      <c r="C2" s="190" t="s">
        <v>8</v>
      </c>
      <c r="D2" s="170" t="s">
        <v>179</v>
      </c>
      <c r="E2" s="191" t="s">
        <v>147</v>
      </c>
      <c r="F2" s="185" t="s">
        <v>146</v>
      </c>
      <c r="G2" t="s">
        <v>101</v>
      </c>
    </row>
    <row r="3" spans="1:7" ht="15.75" customHeight="1">
      <c r="A3" s="53" t="s">
        <v>9</v>
      </c>
      <c r="B3" s="101"/>
      <c r="C3" s="101"/>
      <c r="D3" s="102"/>
      <c r="E3" s="103"/>
      <c r="F3" s="108"/>
      <c r="G3" s="14"/>
    </row>
    <row r="4" spans="1:7" ht="15.75" customHeight="1">
      <c r="A4" s="37" t="s">
        <v>10</v>
      </c>
      <c r="B4" s="172"/>
      <c r="C4" s="196"/>
      <c r="D4" s="182"/>
      <c r="E4" s="192"/>
      <c r="F4" s="183">
        <f aca="true" t="shared" si="0" ref="F4:F9">SUM(B4:E4)</f>
        <v>0</v>
      </c>
      <c r="G4" s="15">
        <v>61220.66</v>
      </c>
    </row>
    <row r="5" spans="1:7" ht="15.75" customHeight="1">
      <c r="A5" s="37" t="s">
        <v>11</v>
      </c>
      <c r="B5" s="172"/>
      <c r="C5" s="196"/>
      <c r="D5" s="182"/>
      <c r="E5" s="192"/>
      <c r="F5" s="183">
        <f t="shared" si="0"/>
        <v>0</v>
      </c>
      <c r="G5" s="15">
        <f>1893.5+4696.94</f>
        <v>6590.44</v>
      </c>
    </row>
    <row r="6" spans="1:7" ht="15.75" customHeight="1">
      <c r="A6" s="37" t="s">
        <v>12</v>
      </c>
      <c r="B6" s="173"/>
      <c r="C6" s="197"/>
      <c r="D6" s="188"/>
      <c r="E6" s="192"/>
      <c r="F6" s="183">
        <f t="shared" si="0"/>
        <v>0</v>
      </c>
      <c r="G6" s="15">
        <f>2373.13+1800.36</f>
        <v>4173.49</v>
      </c>
    </row>
    <row r="7" spans="1:7" ht="15.75" customHeight="1" thickBot="1">
      <c r="A7" s="38" t="s">
        <v>148</v>
      </c>
      <c r="B7" s="174">
        <f>SUM(B4:B6)</f>
        <v>0</v>
      </c>
      <c r="C7" s="198">
        <f>SUM(C4:C6)</f>
        <v>0</v>
      </c>
      <c r="D7" s="174">
        <f>SUM(D4:D6)</f>
        <v>0</v>
      </c>
      <c r="E7" s="193">
        <f>SUM(E4:E6)</f>
        <v>0</v>
      </c>
      <c r="F7" s="186">
        <f t="shared" si="0"/>
        <v>0</v>
      </c>
      <c r="G7" s="16">
        <f>SUM(G4:G6)</f>
        <v>71984.59000000001</v>
      </c>
    </row>
    <row r="8" spans="1:7" ht="15.75" customHeight="1" thickTop="1">
      <c r="A8" s="37" t="s">
        <v>137</v>
      </c>
      <c r="B8" s="175"/>
      <c r="C8" s="199"/>
      <c r="D8" s="189"/>
      <c r="E8" s="194"/>
      <c r="F8" s="187">
        <f>SUM(B8:E8)</f>
        <v>0</v>
      </c>
      <c r="G8" s="15">
        <f>7323.78+2484.73+4785.72</f>
        <v>14594.23</v>
      </c>
    </row>
    <row r="9" spans="1:7" ht="15.75" customHeight="1" thickBot="1">
      <c r="A9" s="38" t="s">
        <v>149</v>
      </c>
      <c r="B9" s="174">
        <f>B7+B8</f>
        <v>0</v>
      </c>
      <c r="C9" s="198">
        <f>C7+C8</f>
        <v>0</v>
      </c>
      <c r="D9" s="174">
        <f>D7+D8</f>
        <v>0</v>
      </c>
      <c r="E9" s="195">
        <f>SUM(E7+E8)</f>
        <v>0</v>
      </c>
      <c r="F9" s="186">
        <f t="shared" si="0"/>
        <v>0</v>
      </c>
      <c r="G9" s="16">
        <f>SUM(G7:G8)</f>
        <v>86578.82</v>
      </c>
    </row>
    <row r="10" spans="1:7" ht="15.75" customHeight="1" thickTop="1">
      <c r="A10" s="39" t="s">
        <v>13</v>
      </c>
      <c r="B10" s="105"/>
      <c r="C10" s="105"/>
      <c r="D10" s="106"/>
      <c r="E10" s="107"/>
      <c r="F10" s="104"/>
      <c r="G10" s="15"/>
    </row>
    <row r="11" spans="1:9" ht="15.75" customHeight="1">
      <c r="A11" s="45" t="s">
        <v>14</v>
      </c>
      <c r="B11" s="172"/>
      <c r="C11" s="196"/>
      <c r="D11" s="182"/>
      <c r="E11" s="192"/>
      <c r="F11" s="183"/>
      <c r="G11" s="15">
        <f>1427.33+7272.14</f>
        <v>8699.470000000001</v>
      </c>
      <c r="I11" s="215"/>
    </row>
    <row r="12" spans="1:7" ht="15.75" customHeight="1">
      <c r="A12" s="45" t="s">
        <v>15</v>
      </c>
      <c r="B12" s="172"/>
      <c r="C12" s="196"/>
      <c r="D12" s="182"/>
      <c r="E12" s="192"/>
      <c r="F12" s="183"/>
      <c r="G12" s="15"/>
    </row>
    <row r="13" spans="1:7" ht="15.75" customHeight="1">
      <c r="A13" s="45" t="s">
        <v>138</v>
      </c>
      <c r="B13" s="172"/>
      <c r="C13" s="196"/>
      <c r="D13" s="182"/>
      <c r="E13" s="192"/>
      <c r="F13" s="183"/>
      <c r="G13" s="15">
        <f>2316.69+257.59+112.55-16.55+44.18</f>
        <v>2714.46</v>
      </c>
    </row>
    <row r="14" spans="1:7" ht="15.75" customHeight="1">
      <c r="A14" s="45" t="s">
        <v>139</v>
      </c>
      <c r="B14" s="172"/>
      <c r="C14" s="196"/>
      <c r="D14" s="182"/>
      <c r="E14" s="192"/>
      <c r="F14" s="183"/>
      <c r="G14" s="15">
        <v>785.71</v>
      </c>
    </row>
    <row r="15" spans="1:7" ht="15.75" customHeight="1">
      <c r="A15" s="45" t="s">
        <v>16</v>
      </c>
      <c r="B15" s="172"/>
      <c r="C15" s="196"/>
      <c r="D15" s="182"/>
      <c r="E15" s="192"/>
      <c r="F15" s="183"/>
      <c r="G15" s="15">
        <v>298.45</v>
      </c>
    </row>
    <row r="16" spans="1:7" ht="15.75" customHeight="1">
      <c r="A16" s="45" t="s">
        <v>150</v>
      </c>
      <c r="B16" s="172"/>
      <c r="C16" s="196"/>
      <c r="D16" s="182"/>
      <c r="E16" s="192"/>
      <c r="F16" s="183"/>
      <c r="G16" s="15">
        <v>1019.26</v>
      </c>
    </row>
    <row r="17" spans="1:7" ht="15.75" customHeight="1">
      <c r="A17" s="45" t="s">
        <v>17</v>
      </c>
      <c r="B17" s="172"/>
      <c r="C17" s="196"/>
      <c r="D17" s="182"/>
      <c r="E17" s="192"/>
      <c r="F17" s="183"/>
      <c r="G17" s="15"/>
    </row>
    <row r="18" spans="1:7" ht="15.75" customHeight="1">
      <c r="A18" s="45" t="s">
        <v>18</v>
      </c>
      <c r="B18" s="172"/>
      <c r="C18" s="196"/>
      <c r="D18" s="182"/>
      <c r="E18" s="192"/>
      <c r="F18" s="183"/>
      <c r="G18" s="15">
        <v>0</v>
      </c>
    </row>
    <row r="19" spans="1:7" ht="15.75" customHeight="1">
      <c r="A19" s="45" t="s">
        <v>19</v>
      </c>
      <c r="B19" s="172"/>
      <c r="C19" s="196"/>
      <c r="D19" s="182"/>
      <c r="E19" s="192"/>
      <c r="F19" s="183"/>
      <c r="G19" s="15">
        <f>158.85+334.25+50</f>
        <v>543.1</v>
      </c>
    </row>
    <row r="20" spans="1:7" ht="15.75" customHeight="1">
      <c r="A20" s="45" t="s">
        <v>20</v>
      </c>
      <c r="B20" s="172"/>
      <c r="C20" s="196"/>
      <c r="D20" s="172"/>
      <c r="E20" s="200"/>
      <c r="F20" s="178"/>
      <c r="G20" s="15">
        <v>3093.07</v>
      </c>
    </row>
    <row r="21" spans="1:7" ht="15.75" customHeight="1">
      <c r="A21" s="45" t="s">
        <v>21</v>
      </c>
      <c r="B21" s="172"/>
      <c r="C21" s="196"/>
      <c r="D21" s="172"/>
      <c r="E21" s="200"/>
      <c r="F21" s="178"/>
      <c r="G21" s="15"/>
    </row>
    <row r="22" spans="1:7" ht="15.75" customHeight="1">
      <c r="A22" s="45" t="s">
        <v>140</v>
      </c>
      <c r="B22" s="172"/>
      <c r="C22" s="196"/>
      <c r="D22" s="173"/>
      <c r="E22" s="201"/>
      <c r="F22" s="184"/>
      <c r="G22" s="15"/>
    </row>
    <row r="23" spans="1:7" ht="15.75" customHeight="1">
      <c r="A23" s="31" t="s">
        <v>151</v>
      </c>
      <c r="B23" s="46"/>
      <c r="C23" s="46"/>
      <c r="D23" s="46"/>
      <c r="E23" s="56"/>
      <c r="F23" s="57"/>
      <c r="G23" s="15"/>
    </row>
    <row r="24" spans="1:8" ht="15.75" customHeight="1">
      <c r="A24" s="47" t="s">
        <v>141</v>
      </c>
      <c r="B24" s="176"/>
      <c r="C24" s="202"/>
      <c r="D24" s="175"/>
      <c r="E24" s="203"/>
      <c r="F24" s="181"/>
      <c r="G24" s="15">
        <v>4026.5</v>
      </c>
      <c r="H24" s="4"/>
    </row>
    <row r="25" spans="1:8" ht="15.75" customHeight="1">
      <c r="A25" s="45" t="s">
        <v>142</v>
      </c>
      <c r="B25" s="172"/>
      <c r="C25" s="196"/>
      <c r="D25" s="173"/>
      <c r="E25" s="201"/>
      <c r="F25" s="178"/>
      <c r="G25" s="15"/>
      <c r="H25" s="4"/>
    </row>
    <row r="26" spans="1:8" ht="15.75" customHeight="1">
      <c r="A26" s="45" t="s">
        <v>152</v>
      </c>
      <c r="B26" s="48"/>
      <c r="C26" s="46"/>
      <c r="D26" s="46"/>
      <c r="E26" s="55"/>
      <c r="F26" s="54"/>
      <c r="G26" s="15"/>
      <c r="H26" s="4"/>
    </row>
    <row r="27" spans="1:8" ht="15.75" customHeight="1">
      <c r="A27" s="45" t="s">
        <v>22</v>
      </c>
      <c r="B27" s="172"/>
      <c r="C27" s="196"/>
      <c r="D27" s="175"/>
      <c r="E27" s="203"/>
      <c r="F27" s="178"/>
      <c r="G27" s="15"/>
      <c r="H27" s="4"/>
    </row>
    <row r="28" spans="1:8" ht="15.75" customHeight="1">
      <c r="A28" s="31" t="s">
        <v>153</v>
      </c>
      <c r="B28" s="46"/>
      <c r="C28" s="46"/>
      <c r="D28" s="46"/>
      <c r="E28" s="55"/>
      <c r="F28" s="54"/>
      <c r="G28" s="15"/>
      <c r="H28" s="4"/>
    </row>
    <row r="29" spans="1:8" ht="15.75" customHeight="1">
      <c r="A29" s="47" t="s">
        <v>180</v>
      </c>
      <c r="B29" s="172"/>
      <c r="C29" s="196"/>
      <c r="D29" s="176"/>
      <c r="E29" s="205"/>
      <c r="F29" s="178"/>
      <c r="G29" s="15"/>
      <c r="H29" s="34"/>
    </row>
    <row r="30" spans="1:8" ht="15.75" customHeight="1" thickBot="1">
      <c r="A30" s="38" t="s">
        <v>154</v>
      </c>
      <c r="B30" s="174">
        <f>SUM(B11:B29)</f>
        <v>0</v>
      </c>
      <c r="C30" s="198">
        <f>SUM(C11:C29)</f>
        <v>0</v>
      </c>
      <c r="D30" s="174">
        <f>SUM(D11:D29)</f>
        <v>0</v>
      </c>
      <c r="E30" s="198">
        <f>SUM(E11:E29)</f>
        <v>0</v>
      </c>
      <c r="F30" s="179">
        <f>SUM(F11:F29)</f>
        <v>0</v>
      </c>
      <c r="G30" s="15"/>
      <c r="H30" s="34"/>
    </row>
    <row r="31" spans="1:8" ht="15.75" customHeight="1" thickBot="1" thickTop="1">
      <c r="A31" s="49" t="s">
        <v>143</v>
      </c>
      <c r="B31" s="177">
        <f>B30+B9</f>
        <v>0</v>
      </c>
      <c r="C31" s="204">
        <f>C30+C9</f>
        <v>0</v>
      </c>
      <c r="D31" s="177">
        <f>D30+D9</f>
        <v>0</v>
      </c>
      <c r="E31" s="204">
        <f>E30+E9</f>
        <v>0</v>
      </c>
      <c r="F31" s="180">
        <f>F30+F9</f>
        <v>0</v>
      </c>
      <c r="G31" s="15"/>
      <c r="H31" s="4"/>
    </row>
    <row r="32" spans="1:8" ht="15.75" customHeight="1" thickBot="1">
      <c r="A32" s="18"/>
      <c r="B32" s="18"/>
      <c r="C32" s="18"/>
      <c r="D32" s="18"/>
      <c r="E32" s="30"/>
      <c r="F32" s="51"/>
      <c r="G32" s="15">
        <f>603.02+191.47+119.21</f>
        <v>913.7</v>
      </c>
      <c r="H32" s="4"/>
    </row>
    <row r="33" spans="1:8" ht="15.75" customHeight="1">
      <c r="A33" s="165" t="s">
        <v>169</v>
      </c>
      <c r="B33" s="167"/>
      <c r="C33" s="167"/>
      <c r="D33" s="167"/>
      <c r="E33" s="211"/>
      <c r="F33" s="212"/>
      <c r="G33" s="17">
        <f>SUM(G11:G32)</f>
        <v>22093.72</v>
      </c>
      <c r="H33" s="4"/>
    </row>
    <row r="34" spans="1:7" ht="15.75" customHeight="1">
      <c r="A34" s="206" t="s">
        <v>170</v>
      </c>
      <c r="B34" s="207"/>
      <c r="C34" s="207"/>
      <c r="D34" s="207"/>
      <c r="E34" s="213"/>
      <c r="F34" s="214"/>
      <c r="G34" s="16">
        <f>G9+G33</f>
        <v>108672.54000000001</v>
      </c>
    </row>
    <row r="35" spans="1:6" ht="15.75" customHeight="1" thickBot="1">
      <c r="A35" s="166" t="s">
        <v>171</v>
      </c>
      <c r="B35" s="208"/>
      <c r="C35" s="208"/>
      <c r="D35" s="208"/>
      <c r="E35" s="119">
        <v>0</v>
      </c>
      <c r="F35" s="100"/>
    </row>
    <row r="36" spans="1:6" s="1" customFormat="1" ht="15.75" customHeight="1" thickBot="1">
      <c r="A36" s="18"/>
      <c r="B36" s="18"/>
      <c r="C36" s="18"/>
      <c r="D36" s="18"/>
      <c r="E36" s="18"/>
      <c r="F36" s="18"/>
    </row>
    <row r="37" spans="1:6" s="1" customFormat="1" ht="15.75" customHeight="1">
      <c r="A37" s="165" t="s">
        <v>167</v>
      </c>
      <c r="B37" s="167"/>
      <c r="C37" s="167"/>
      <c r="D37" s="167"/>
      <c r="E37" s="167"/>
      <c r="F37" s="168"/>
    </row>
    <row r="38" spans="1:6" s="1" customFormat="1" ht="15.75" customHeight="1">
      <c r="A38" s="206" t="s">
        <v>168</v>
      </c>
      <c r="B38" s="207"/>
      <c r="C38" s="207"/>
      <c r="D38" s="207"/>
      <c r="E38" s="207"/>
      <c r="F38" s="209"/>
    </row>
    <row r="39" spans="1:6" s="35" customFormat="1" ht="15.75" customHeight="1">
      <c r="A39" s="206"/>
      <c r="B39" s="207"/>
      <c r="C39" s="207"/>
      <c r="D39" s="207"/>
      <c r="E39" s="207"/>
      <c r="F39" s="209"/>
    </row>
    <row r="40" spans="1:6" s="1" customFormat="1" ht="15.75" customHeight="1">
      <c r="A40" s="206"/>
      <c r="B40" s="207"/>
      <c r="C40" s="207"/>
      <c r="D40" s="207"/>
      <c r="E40" s="207"/>
      <c r="F40" s="209"/>
    </row>
    <row r="41" spans="1:6" s="1" customFormat="1" ht="15.75" customHeight="1">
      <c r="A41" s="206"/>
      <c r="B41" s="207"/>
      <c r="C41" s="207"/>
      <c r="D41" s="207"/>
      <c r="E41" s="207"/>
      <c r="F41" s="209"/>
    </row>
    <row r="42" spans="1:6" s="33" customFormat="1" ht="13.5" thickBot="1">
      <c r="A42" s="166"/>
      <c r="B42" s="208"/>
      <c r="C42" s="208"/>
      <c r="D42" s="208"/>
      <c r="E42" s="208"/>
      <c r="F42" s="210"/>
    </row>
    <row r="43" spans="1:8" ht="12.75">
      <c r="A43" s="5"/>
      <c r="B43" s="76"/>
      <c r="C43" s="76"/>
      <c r="D43" s="76"/>
      <c r="E43" s="76"/>
      <c r="F43" s="98"/>
      <c r="G43" s="4"/>
      <c r="H43" s="4"/>
    </row>
    <row r="44" spans="1:6" ht="12.75">
      <c r="A44" s="5"/>
      <c r="B44" s="76"/>
      <c r="C44" s="76"/>
      <c r="D44" s="76"/>
      <c r="E44" s="76"/>
      <c r="F44" s="98"/>
    </row>
    <row r="45" spans="1:6" ht="12.75">
      <c r="A45" s="5"/>
      <c r="B45" s="6"/>
      <c r="C45" s="6"/>
      <c r="D45" s="6"/>
      <c r="E45" s="6"/>
      <c r="F45" s="6"/>
    </row>
    <row r="46" spans="1:6" ht="12.75">
      <c r="A46" s="5"/>
      <c r="B46" s="6"/>
      <c r="C46" s="6"/>
      <c r="D46" s="6"/>
      <c r="E46" s="6"/>
      <c r="F46" s="6"/>
    </row>
    <row r="47" spans="1:6" ht="12.75">
      <c r="A47" s="5"/>
      <c r="B47" s="6"/>
      <c r="C47" s="6"/>
      <c r="D47" s="6"/>
      <c r="E47" s="6"/>
      <c r="F47" s="6"/>
    </row>
    <row r="48" ht="12.75">
      <c r="A48" s="5"/>
    </row>
    <row r="49" ht="12.75">
      <c r="A49" s="5"/>
    </row>
    <row r="50" ht="12.75">
      <c r="A50" s="5"/>
    </row>
  </sheetData>
  <sheetProtection/>
  <mergeCells count="1">
    <mergeCell ref="A1:F1"/>
  </mergeCells>
  <printOptions/>
  <pageMargins left="0.75" right="0.75" top="0.75" bottom="0.75" header="0.25" footer="0.25"/>
  <pageSetup horizontalDpi="600" verticalDpi="600" orientation="portrait" r:id="rId1"/>
  <headerFooter alignWithMargins="0">
    <oddHeader>&amp;C&amp;"Verdana,Bold"&amp;12D. Projected Expenses for Calendar Year 2019</oddHeader>
    <oddFooter>&amp;LWisconsin Trust Account Foundation, Inc.&amp;R2019 Grant Application Financial and Miscellaneous Reports - 4</oddFooter>
  </headerFooter>
</worksheet>
</file>

<file path=xl/worksheets/sheet6.xml><?xml version="1.0" encoding="utf-8"?>
<worksheet xmlns="http://schemas.openxmlformats.org/spreadsheetml/2006/main" xmlns:r="http://schemas.openxmlformats.org/officeDocument/2006/relationships">
  <dimension ref="A1:H28"/>
  <sheetViews>
    <sheetView view="pageLayout" workbookViewId="0" topLeftCell="A1">
      <selection activeCell="G3" sqref="G3"/>
    </sheetView>
  </sheetViews>
  <sheetFormatPr defaultColWidth="9.140625" defaultRowHeight="12.75"/>
  <cols>
    <col min="1" max="1" width="35.28125" style="1" customWidth="1"/>
    <col min="2" max="2" width="10.7109375" style="1" customWidth="1"/>
    <col min="3" max="4" width="11.421875" style="1" customWidth="1"/>
    <col min="5" max="5" width="18.8515625" style="1" customWidth="1"/>
    <col min="6" max="6" width="20.57421875" style="1" customWidth="1"/>
    <col min="7" max="7" width="15.421875" style="1" customWidth="1"/>
    <col min="8" max="8" width="12.421875" style="1" bestFit="1" customWidth="1"/>
    <col min="9" max="16384" width="9.140625" style="1" customWidth="1"/>
  </cols>
  <sheetData>
    <row r="1" spans="1:2" s="21" customFormat="1" ht="15.75" customHeight="1">
      <c r="A1" s="99" t="s">
        <v>37</v>
      </c>
      <c r="B1" s="29"/>
    </row>
    <row r="2" s="21" customFormat="1" ht="15.75" customHeight="1">
      <c r="A2" s="99" t="s">
        <v>208</v>
      </c>
    </row>
    <row r="3" s="21" customFormat="1" ht="13.5" thickBot="1"/>
    <row r="4" spans="1:8" s="21" customFormat="1" ht="18" customHeight="1">
      <c r="A4" s="60"/>
      <c r="B4" s="269" t="s">
        <v>172</v>
      </c>
      <c r="C4" s="270"/>
      <c r="D4" s="270"/>
      <c r="E4" s="271"/>
      <c r="F4" s="272" t="s">
        <v>173</v>
      </c>
      <c r="G4" s="273"/>
      <c r="H4" s="274"/>
    </row>
    <row r="5" spans="1:8" s="21" customFormat="1" ht="18" customHeight="1">
      <c r="A5" s="61" t="s">
        <v>35</v>
      </c>
      <c r="B5" s="62" t="s">
        <v>23</v>
      </c>
      <c r="C5" s="63" t="s">
        <v>24</v>
      </c>
      <c r="D5" s="63" t="s">
        <v>161</v>
      </c>
      <c r="E5" s="64" t="s">
        <v>25</v>
      </c>
      <c r="F5" s="62" t="s">
        <v>26</v>
      </c>
      <c r="G5" s="63" t="s">
        <v>32</v>
      </c>
      <c r="H5" s="64" t="s">
        <v>111</v>
      </c>
    </row>
    <row r="6" spans="1:8" s="21" customFormat="1" ht="18" customHeight="1">
      <c r="A6" s="65" t="s">
        <v>27</v>
      </c>
      <c r="B6" s="110"/>
      <c r="C6" s="111"/>
      <c r="D6" s="111"/>
      <c r="E6" s="224">
        <f>SUM(B6:D6)</f>
        <v>0</v>
      </c>
      <c r="F6" s="110"/>
      <c r="G6" s="66"/>
      <c r="H6" s="67"/>
    </row>
    <row r="7" spans="1:8" s="21" customFormat="1" ht="18" customHeight="1">
      <c r="A7" s="65" t="s">
        <v>28</v>
      </c>
      <c r="B7" s="110"/>
      <c r="C7" s="111"/>
      <c r="D7" s="111"/>
      <c r="E7" s="224">
        <f aca="true" t="shared" si="0" ref="E7:E13">SUM(B7:D7)</f>
        <v>0</v>
      </c>
      <c r="F7" s="110"/>
      <c r="G7" s="66"/>
      <c r="H7" s="67"/>
    </row>
    <row r="8" spans="1:8" s="21" customFormat="1" ht="18" customHeight="1">
      <c r="A8" s="65" t="s">
        <v>29</v>
      </c>
      <c r="B8" s="110"/>
      <c r="C8" s="111"/>
      <c r="D8" s="111"/>
      <c r="E8" s="224">
        <f t="shared" si="0"/>
        <v>0</v>
      </c>
      <c r="F8" s="110"/>
      <c r="G8" s="66"/>
      <c r="H8" s="67"/>
    </row>
    <row r="9" spans="1:8" s="21" customFormat="1" ht="18" customHeight="1">
      <c r="A9" s="65" t="s">
        <v>30</v>
      </c>
      <c r="B9" s="110"/>
      <c r="C9" s="111"/>
      <c r="D9" s="111"/>
      <c r="E9" s="224">
        <f t="shared" si="0"/>
        <v>0</v>
      </c>
      <c r="F9" s="110"/>
      <c r="G9" s="66"/>
      <c r="H9" s="67"/>
    </row>
    <row r="10" spans="1:8" s="21" customFormat="1" ht="18" customHeight="1">
      <c r="A10" s="65" t="s">
        <v>112</v>
      </c>
      <c r="B10" s="110"/>
      <c r="C10" s="111"/>
      <c r="D10" s="111"/>
      <c r="E10" s="224">
        <f t="shared" si="0"/>
        <v>0</v>
      </c>
      <c r="F10" s="110"/>
      <c r="G10" s="66"/>
      <c r="H10" s="67"/>
    </row>
    <row r="11" spans="1:8" s="21" customFormat="1" ht="18" customHeight="1">
      <c r="A11" s="58" t="s">
        <v>178</v>
      </c>
      <c r="B11" s="110"/>
      <c r="C11" s="111"/>
      <c r="D11" s="111"/>
      <c r="E11" s="224">
        <f t="shared" si="0"/>
        <v>0</v>
      </c>
      <c r="F11" s="110"/>
      <c r="G11" s="66"/>
      <c r="H11" s="67"/>
    </row>
    <row r="12" spans="1:8" s="21" customFormat="1" ht="18" customHeight="1">
      <c r="A12" s="58" t="s">
        <v>177</v>
      </c>
      <c r="B12" s="110"/>
      <c r="C12" s="111"/>
      <c r="D12" s="111"/>
      <c r="E12" s="224">
        <f t="shared" si="0"/>
        <v>0</v>
      </c>
      <c r="F12" s="110"/>
      <c r="G12" s="66"/>
      <c r="H12" s="67"/>
    </row>
    <row r="13" spans="1:8" s="21" customFormat="1" ht="18" customHeight="1" thickBot="1">
      <c r="A13" s="59" t="s">
        <v>176</v>
      </c>
      <c r="B13" s="112"/>
      <c r="C13" s="113"/>
      <c r="D13" s="113"/>
      <c r="E13" s="224">
        <f t="shared" si="0"/>
        <v>0</v>
      </c>
      <c r="F13" s="112"/>
      <c r="G13" s="68"/>
      <c r="H13" s="69"/>
    </row>
    <row r="14" spans="1:8" s="21" customFormat="1" ht="18" customHeight="1" thickBot="1">
      <c r="A14" s="217" t="s">
        <v>181</v>
      </c>
      <c r="B14" s="226">
        <f>SUM(B6:B13)</f>
        <v>0</v>
      </c>
      <c r="C14" s="227">
        <f aca="true" t="shared" si="1" ref="C14:H14">SUM(C6:C13)</f>
        <v>0</v>
      </c>
      <c r="D14" s="227">
        <f t="shared" si="1"/>
        <v>0</v>
      </c>
      <c r="E14" s="225">
        <f t="shared" si="1"/>
        <v>0</v>
      </c>
      <c r="F14" s="218">
        <f t="shared" si="1"/>
        <v>0</v>
      </c>
      <c r="G14" s="219">
        <f t="shared" si="1"/>
        <v>0</v>
      </c>
      <c r="H14" s="220">
        <f t="shared" si="1"/>
        <v>0</v>
      </c>
    </row>
    <row r="15" spans="1:8" s="21" customFormat="1" ht="18" customHeight="1" thickBot="1">
      <c r="A15" s="75"/>
      <c r="B15" s="87"/>
      <c r="C15" s="87"/>
      <c r="D15" s="87"/>
      <c r="E15" s="87"/>
      <c r="F15" s="87"/>
      <c r="G15" s="87"/>
      <c r="H15" s="87"/>
    </row>
    <row r="16" spans="1:8" s="21" customFormat="1" ht="18" customHeight="1" thickBot="1">
      <c r="A16" s="278" t="s">
        <v>160</v>
      </c>
      <c r="B16" s="279"/>
      <c r="C16" s="279"/>
      <c r="D16" s="279"/>
      <c r="E16" s="280"/>
      <c r="F16" s="76"/>
      <c r="G16" s="76"/>
      <c r="H16" s="76"/>
    </row>
    <row r="17" spans="1:8" s="21" customFormat="1" ht="18" customHeight="1" thickBot="1">
      <c r="A17" s="84"/>
      <c r="B17" s="88" t="s">
        <v>23</v>
      </c>
      <c r="C17" s="89" t="s">
        <v>24</v>
      </c>
      <c r="D17" s="89" t="s">
        <v>161</v>
      </c>
      <c r="E17" s="90" t="s">
        <v>25</v>
      </c>
      <c r="F17" s="85"/>
      <c r="G17" s="85"/>
      <c r="H17" s="85"/>
    </row>
    <row r="18" spans="1:8" s="21" customFormat="1" ht="18" customHeight="1">
      <c r="A18" s="71" t="s">
        <v>36</v>
      </c>
      <c r="B18" s="114"/>
      <c r="C18" s="115"/>
      <c r="D18" s="115"/>
      <c r="E18" s="228">
        <f>SUM(B18:D18)</f>
        <v>0</v>
      </c>
      <c r="F18" s="86"/>
      <c r="G18" s="86"/>
      <c r="H18" s="86"/>
    </row>
    <row r="19" spans="1:8" s="21" customFormat="1" ht="18" customHeight="1">
      <c r="A19" s="91" t="s">
        <v>31</v>
      </c>
      <c r="B19" s="116"/>
      <c r="C19" s="111"/>
      <c r="D19" s="111"/>
      <c r="E19" s="229">
        <f>SUM(B19:D19)</f>
        <v>0</v>
      </c>
      <c r="F19" s="86"/>
      <c r="G19" s="86"/>
      <c r="H19" s="86"/>
    </row>
    <row r="20" spans="1:8" s="21" customFormat="1" ht="18" customHeight="1" thickBot="1">
      <c r="A20" s="74" t="s">
        <v>182</v>
      </c>
      <c r="B20" s="221">
        <f>SUM(B18:B19)</f>
        <v>0</v>
      </c>
      <c r="C20" s="222">
        <f>SUM(C18:C19)</f>
        <v>0</v>
      </c>
      <c r="D20" s="222">
        <f>SUM(D18:D19)</f>
        <v>0</v>
      </c>
      <c r="E20" s="223">
        <f>SUM(E18:E19)</f>
        <v>0</v>
      </c>
      <c r="F20" s="87"/>
      <c r="G20" s="87"/>
      <c r="H20" s="87"/>
    </row>
    <row r="21" spans="1:8" s="21" customFormat="1" ht="18" customHeight="1" thickBot="1">
      <c r="A21" s="75"/>
      <c r="B21" s="87"/>
      <c r="C21" s="87"/>
      <c r="D21" s="87"/>
      <c r="E21" s="87"/>
      <c r="F21" s="87"/>
      <c r="G21" s="87"/>
      <c r="H21" s="87"/>
    </row>
    <row r="22" spans="1:8" s="21" customFormat="1" ht="18" customHeight="1" thickBot="1">
      <c r="A22" s="275" t="s">
        <v>159</v>
      </c>
      <c r="B22" s="276"/>
      <c r="C22" s="276"/>
      <c r="D22" s="276"/>
      <c r="E22" s="277"/>
      <c r="F22" s="76"/>
      <c r="G22" s="76"/>
      <c r="H22" s="76"/>
    </row>
    <row r="23" spans="1:8" s="21" customFormat="1" ht="18" customHeight="1" thickBot="1">
      <c r="A23" s="84"/>
      <c r="B23" s="88" t="s">
        <v>23</v>
      </c>
      <c r="C23" s="89" t="s">
        <v>24</v>
      </c>
      <c r="D23" s="89" t="s">
        <v>161</v>
      </c>
      <c r="E23" s="90" t="s">
        <v>25</v>
      </c>
      <c r="F23" s="85"/>
      <c r="G23" s="85"/>
      <c r="H23" s="85"/>
    </row>
    <row r="24" spans="1:8" s="21" customFormat="1" ht="18" customHeight="1">
      <c r="A24" s="71" t="s">
        <v>34</v>
      </c>
      <c r="B24" s="72"/>
      <c r="C24" s="73"/>
      <c r="D24" s="73"/>
      <c r="E24" s="216">
        <f>SUM(B24:D24)</f>
        <v>0</v>
      </c>
      <c r="F24" s="86"/>
      <c r="G24" s="86"/>
      <c r="H24" s="86"/>
    </row>
    <row r="25" spans="1:8" s="21" customFormat="1" ht="18" customHeight="1" thickBot="1">
      <c r="A25" s="78" t="s">
        <v>33</v>
      </c>
      <c r="B25" s="79"/>
      <c r="C25" s="80"/>
      <c r="D25" s="80"/>
      <c r="E25" s="81"/>
      <c r="F25" s="86"/>
      <c r="G25" s="86"/>
      <c r="H25" s="86"/>
    </row>
    <row r="26" spans="1:8" s="21" customFormat="1" ht="12.75">
      <c r="A26" s="70"/>
      <c r="B26" s="70"/>
      <c r="C26" s="70"/>
      <c r="D26" s="70"/>
      <c r="E26" s="70"/>
      <c r="F26" s="76"/>
      <c r="G26" s="76"/>
      <c r="H26" s="76"/>
    </row>
    <row r="27" spans="1:8" s="21" customFormat="1" ht="12.75">
      <c r="A27" s="70"/>
      <c r="B27" s="70"/>
      <c r="C27" s="70"/>
      <c r="D27" s="70"/>
      <c r="E27" s="70"/>
      <c r="F27" s="70"/>
      <c r="G27" s="70"/>
      <c r="H27" s="70"/>
    </row>
    <row r="28" spans="1:8" s="21" customFormat="1" ht="12.75">
      <c r="A28" s="70"/>
      <c r="B28" s="70"/>
      <c r="C28" s="70"/>
      <c r="D28" s="70"/>
      <c r="E28" s="70"/>
      <c r="F28" s="70"/>
      <c r="G28" s="70"/>
      <c r="H28" s="70"/>
    </row>
    <row r="29" s="21" customFormat="1" ht="12.75"/>
    <row r="30" s="21" customFormat="1" ht="12.75"/>
    <row r="31" s="21" customFormat="1" ht="12.75"/>
    <row r="32" s="21" customFormat="1" ht="12.75"/>
    <row r="33" s="21" customFormat="1" ht="12.75"/>
    <row r="34" s="21" customFormat="1" ht="12.75"/>
    <row r="35" s="21" customFormat="1" ht="12.75"/>
    <row r="36" s="21" customFormat="1" ht="12.75"/>
    <row r="37" s="21" customFormat="1" ht="12.75"/>
    <row r="38" s="21" customFormat="1" ht="12.75"/>
    <row r="39" s="21" customFormat="1" ht="12.75"/>
    <row r="40" s="21" customFormat="1" ht="12.75"/>
    <row r="41" s="21" customFormat="1" ht="12.75"/>
    <row r="42" s="21" customFormat="1" ht="12.75"/>
    <row r="43" s="21" customFormat="1" ht="12.75"/>
    <row r="44" s="21" customFormat="1" ht="12.75"/>
    <row r="45" s="21" customFormat="1" ht="12.75"/>
    <row r="46" s="21" customFormat="1" ht="12.75"/>
    <row r="47" s="21" customFormat="1" ht="12.75"/>
    <row r="48" s="21" customFormat="1" ht="12.75"/>
    <row r="49" s="21" customFormat="1" ht="12.75"/>
    <row r="50" s="21" customFormat="1" ht="12.75"/>
    <row r="51" s="21" customFormat="1" ht="12.75"/>
    <row r="52" s="21" customFormat="1" ht="12.75"/>
    <row r="53" s="21" customFormat="1" ht="12.75"/>
    <row r="54" s="21" customFormat="1" ht="12.75"/>
    <row r="55" s="21" customFormat="1" ht="12.75"/>
    <row r="56" s="21" customFormat="1" ht="12.75"/>
    <row r="57" s="21" customFormat="1" ht="12.75"/>
    <row r="58" s="21" customFormat="1" ht="12.75"/>
    <row r="59" s="21" customFormat="1" ht="12.75"/>
    <row r="60" s="21" customFormat="1" ht="12.75"/>
    <row r="61" s="21" customFormat="1" ht="12.75"/>
    <row r="62" s="21" customFormat="1" ht="12.75"/>
    <row r="63" s="21" customFormat="1" ht="12.75"/>
    <row r="64" s="21" customFormat="1" ht="12.75"/>
    <row r="65" s="21" customFormat="1" ht="12.75"/>
    <row r="66" s="21" customFormat="1" ht="12.75"/>
    <row r="67" s="21" customFormat="1" ht="12.75"/>
    <row r="68" s="21" customFormat="1" ht="12.75"/>
    <row r="69" s="21" customFormat="1" ht="12.75"/>
    <row r="70" s="21" customFormat="1" ht="12.75"/>
    <row r="71" s="21" customFormat="1" ht="12.75"/>
    <row r="72" s="21" customFormat="1" ht="12.75"/>
    <row r="73" s="21" customFormat="1" ht="12.75"/>
    <row r="74" s="21" customFormat="1" ht="12.75"/>
    <row r="75" s="21" customFormat="1" ht="12.75"/>
    <row r="76" s="21" customFormat="1" ht="12.75"/>
    <row r="77" s="21" customFormat="1" ht="12.75"/>
    <row r="78" s="21" customFormat="1" ht="12.75"/>
    <row r="79" s="21" customFormat="1" ht="12.75"/>
    <row r="80" s="21" customFormat="1" ht="12.75"/>
    <row r="81" s="21" customFormat="1" ht="12.75"/>
    <row r="82" s="21" customFormat="1" ht="12.75"/>
    <row r="83" s="21" customFormat="1" ht="12.75"/>
    <row r="84" s="21" customFormat="1" ht="12.75"/>
    <row r="85" s="21" customFormat="1" ht="12.75"/>
    <row r="86" s="21" customFormat="1" ht="12.75"/>
    <row r="87" s="21" customFormat="1" ht="12.75"/>
    <row r="88" s="21" customFormat="1" ht="12.75"/>
    <row r="89" s="21" customFormat="1" ht="12.75"/>
    <row r="90" s="21" customFormat="1" ht="12.75"/>
    <row r="91" s="21" customFormat="1" ht="12.75"/>
    <row r="92" s="21" customFormat="1" ht="12.75"/>
    <row r="93" s="21" customFormat="1" ht="12.75"/>
    <row r="94" s="21" customFormat="1" ht="12.75"/>
    <row r="95" s="21" customFormat="1" ht="12.75"/>
    <row r="96" s="21" customFormat="1" ht="12.75"/>
    <row r="97" s="21" customFormat="1" ht="12.75"/>
    <row r="98" s="21" customFormat="1" ht="12.75"/>
    <row r="99" s="21" customFormat="1" ht="12.75"/>
    <row r="100" s="21" customFormat="1" ht="12.75"/>
    <row r="101" s="21" customFormat="1" ht="12.75"/>
    <row r="102" s="21" customFormat="1" ht="12.75"/>
  </sheetData>
  <sheetProtection/>
  <mergeCells count="4">
    <mergeCell ref="B4:E4"/>
    <mergeCell ref="F4:H4"/>
    <mergeCell ref="A22:E22"/>
    <mergeCell ref="A16:E16"/>
  </mergeCells>
  <printOptions/>
  <pageMargins left="0.25" right="0.25" top="1" bottom="1" header="0.5" footer="0.5"/>
  <pageSetup horizontalDpi="600" verticalDpi="600" orientation="landscape" r:id="rId1"/>
  <headerFooter alignWithMargins="0">
    <oddHeader xml:space="preserve">&amp;C&amp;"Verdana,Bold"&amp;12E. Current Staff Function (2018) </oddHeader>
    <oddFooter>&amp;LWisconsin Trust Account Foundation, Inc.&amp;R2019 Grant Application Financial and Miscellaneous Reports - 5</oddFooter>
  </headerFooter>
</worksheet>
</file>

<file path=xl/worksheets/sheet7.xml><?xml version="1.0" encoding="utf-8"?>
<worksheet xmlns="http://schemas.openxmlformats.org/spreadsheetml/2006/main" xmlns:r="http://schemas.openxmlformats.org/officeDocument/2006/relationships">
  <dimension ref="A1:I69"/>
  <sheetViews>
    <sheetView view="pageLayout" workbookViewId="0" topLeftCell="A1">
      <selection activeCell="C5" sqref="C5"/>
    </sheetView>
  </sheetViews>
  <sheetFormatPr defaultColWidth="9.140625" defaultRowHeight="12.75"/>
  <cols>
    <col min="1" max="1" width="35.28125" style="1" customWidth="1"/>
    <col min="2" max="2" width="10.7109375" style="1" customWidth="1"/>
    <col min="3" max="3" width="11.421875" style="1" customWidth="1"/>
    <col min="4" max="4" width="12.421875" style="1" bestFit="1" customWidth="1"/>
    <col min="5" max="5" width="18.8515625" style="1" customWidth="1"/>
    <col min="6" max="6" width="19.8515625" style="1" customWidth="1"/>
    <col min="7" max="7" width="15.421875" style="1" customWidth="1"/>
    <col min="8" max="8" width="12.421875" style="1" bestFit="1" customWidth="1"/>
    <col min="9" max="16384" width="9.140625" style="1" customWidth="1"/>
  </cols>
  <sheetData>
    <row r="1" spans="1:9" ht="15.75" customHeight="1">
      <c r="A1" s="99" t="s">
        <v>113</v>
      </c>
      <c r="B1" s="29"/>
      <c r="C1" s="21"/>
      <c r="D1" s="21"/>
      <c r="E1" s="21"/>
      <c r="F1" s="21"/>
      <c r="G1" s="21"/>
      <c r="H1" s="21"/>
      <c r="I1" s="21"/>
    </row>
    <row r="2" spans="1:9" ht="15.75" customHeight="1">
      <c r="A2" s="99" t="s">
        <v>197</v>
      </c>
      <c r="B2" s="21"/>
      <c r="C2" s="21"/>
      <c r="D2" s="21"/>
      <c r="E2" s="21"/>
      <c r="F2" s="21"/>
      <c r="G2" s="21"/>
      <c r="H2" s="21"/>
      <c r="I2" s="21"/>
    </row>
    <row r="3" spans="1:9" ht="13.5" thickBot="1">
      <c r="A3" s="21"/>
      <c r="B3" s="21"/>
      <c r="C3" s="21"/>
      <c r="D3" s="21"/>
      <c r="E3" s="21"/>
      <c r="F3" s="21"/>
      <c r="G3" s="21"/>
      <c r="H3" s="21"/>
      <c r="I3" s="21"/>
    </row>
    <row r="4" spans="1:9" ht="15.75" customHeight="1">
      <c r="A4" s="60"/>
      <c r="B4" s="269" t="s">
        <v>172</v>
      </c>
      <c r="C4" s="270"/>
      <c r="D4" s="270"/>
      <c r="E4" s="271"/>
      <c r="F4" s="272" t="s">
        <v>173</v>
      </c>
      <c r="G4" s="273"/>
      <c r="H4" s="274"/>
      <c r="I4" s="21"/>
    </row>
    <row r="5" spans="1:9" ht="15.75" customHeight="1">
      <c r="A5" s="61" t="s">
        <v>35</v>
      </c>
      <c r="B5" s="62" t="s">
        <v>23</v>
      </c>
      <c r="C5" s="63" t="s">
        <v>24</v>
      </c>
      <c r="D5" s="63" t="s">
        <v>161</v>
      </c>
      <c r="E5" s="64" t="s">
        <v>25</v>
      </c>
      <c r="F5" s="62" t="s">
        <v>26</v>
      </c>
      <c r="G5" s="63" t="s">
        <v>32</v>
      </c>
      <c r="H5" s="64" t="s">
        <v>111</v>
      </c>
      <c r="I5" s="21"/>
    </row>
    <row r="6" spans="1:9" ht="15.75" customHeight="1">
      <c r="A6" s="65" t="s">
        <v>27</v>
      </c>
      <c r="B6" s="110"/>
      <c r="C6" s="111"/>
      <c r="D6" s="111"/>
      <c r="E6" s="224">
        <f>SUM(B6:D6)</f>
        <v>0</v>
      </c>
      <c r="F6" s="110"/>
      <c r="G6" s="66"/>
      <c r="H6" s="67"/>
      <c r="I6" s="21"/>
    </row>
    <row r="7" spans="1:9" ht="15.75" customHeight="1">
      <c r="A7" s="65" t="s">
        <v>28</v>
      </c>
      <c r="B7" s="110"/>
      <c r="C7" s="111"/>
      <c r="D7" s="111"/>
      <c r="E7" s="224">
        <f aca="true" t="shared" si="0" ref="E7:E13">SUM(B7:D7)</f>
        <v>0</v>
      </c>
      <c r="F7" s="110"/>
      <c r="G7" s="66"/>
      <c r="H7" s="67"/>
      <c r="I7" s="21"/>
    </row>
    <row r="8" spans="1:9" ht="15.75" customHeight="1">
      <c r="A8" s="65" t="s">
        <v>29</v>
      </c>
      <c r="B8" s="110"/>
      <c r="C8" s="111"/>
      <c r="D8" s="111"/>
      <c r="E8" s="224">
        <f t="shared" si="0"/>
        <v>0</v>
      </c>
      <c r="F8" s="110"/>
      <c r="G8" s="66"/>
      <c r="H8" s="67"/>
      <c r="I8" s="21"/>
    </row>
    <row r="9" spans="1:9" ht="15.75" customHeight="1">
      <c r="A9" s="65" t="s">
        <v>30</v>
      </c>
      <c r="B9" s="110"/>
      <c r="C9" s="111"/>
      <c r="D9" s="111"/>
      <c r="E9" s="224">
        <f t="shared" si="0"/>
        <v>0</v>
      </c>
      <c r="F9" s="110"/>
      <c r="G9" s="66"/>
      <c r="H9" s="67"/>
      <c r="I9" s="21"/>
    </row>
    <row r="10" spans="1:9" ht="15.75" customHeight="1">
      <c r="A10" s="65" t="s">
        <v>112</v>
      </c>
      <c r="B10" s="110"/>
      <c r="C10" s="111"/>
      <c r="D10" s="111"/>
      <c r="E10" s="224">
        <f t="shared" si="0"/>
        <v>0</v>
      </c>
      <c r="F10" s="110"/>
      <c r="G10" s="66"/>
      <c r="H10" s="67"/>
      <c r="I10" s="21"/>
    </row>
    <row r="11" spans="1:9" ht="15.75" customHeight="1">
      <c r="A11" s="58" t="s">
        <v>178</v>
      </c>
      <c r="B11" s="110"/>
      <c r="C11" s="111"/>
      <c r="D11" s="111"/>
      <c r="E11" s="224">
        <f t="shared" si="0"/>
        <v>0</v>
      </c>
      <c r="F11" s="110"/>
      <c r="G11" s="66"/>
      <c r="H11" s="67"/>
      <c r="I11" s="21"/>
    </row>
    <row r="12" spans="1:9" ht="15.75" customHeight="1">
      <c r="A12" s="58" t="s">
        <v>177</v>
      </c>
      <c r="B12" s="110"/>
      <c r="C12" s="111"/>
      <c r="D12" s="111"/>
      <c r="E12" s="224">
        <f t="shared" si="0"/>
        <v>0</v>
      </c>
      <c r="F12" s="110"/>
      <c r="G12" s="66"/>
      <c r="H12" s="67"/>
      <c r="I12" s="21"/>
    </row>
    <row r="13" spans="1:9" ht="15.75" customHeight="1" thickBot="1">
      <c r="A13" s="59" t="s">
        <v>176</v>
      </c>
      <c r="B13" s="112"/>
      <c r="C13" s="113"/>
      <c r="D13" s="113"/>
      <c r="E13" s="224">
        <f t="shared" si="0"/>
        <v>0</v>
      </c>
      <c r="F13" s="112"/>
      <c r="G13" s="68"/>
      <c r="H13" s="69"/>
      <c r="I13" s="21"/>
    </row>
    <row r="14" spans="1:9" ht="15.75" customHeight="1" thickBot="1">
      <c r="A14" s="217" t="s">
        <v>181</v>
      </c>
      <c r="B14" s="226">
        <f>SUM(B6:B13)</f>
        <v>0</v>
      </c>
      <c r="C14" s="227">
        <f aca="true" t="shared" si="1" ref="C14:H14">SUM(C6:C13)</f>
        <v>0</v>
      </c>
      <c r="D14" s="227">
        <f t="shared" si="1"/>
        <v>0</v>
      </c>
      <c r="E14" s="225">
        <f t="shared" si="1"/>
        <v>0</v>
      </c>
      <c r="F14" s="218">
        <f t="shared" si="1"/>
        <v>0</v>
      </c>
      <c r="G14" s="219">
        <f t="shared" si="1"/>
        <v>0</v>
      </c>
      <c r="H14" s="220">
        <f t="shared" si="1"/>
        <v>0</v>
      </c>
      <c r="I14" s="21"/>
    </row>
    <row r="15" spans="1:9" ht="15.75" customHeight="1" thickBot="1">
      <c r="A15" s="75"/>
      <c r="B15" s="87"/>
      <c r="C15" s="87"/>
      <c r="D15" s="87"/>
      <c r="E15" s="87"/>
      <c r="F15" s="87"/>
      <c r="G15" s="87"/>
      <c r="H15" s="87"/>
      <c r="I15" s="21"/>
    </row>
    <row r="16" spans="1:9" ht="15.75" customHeight="1" thickBot="1">
      <c r="A16" s="278" t="s">
        <v>160</v>
      </c>
      <c r="B16" s="279"/>
      <c r="C16" s="279"/>
      <c r="D16" s="279"/>
      <c r="E16" s="280"/>
      <c r="F16" s="76"/>
      <c r="G16" s="76"/>
      <c r="H16" s="76"/>
      <c r="I16" s="21"/>
    </row>
    <row r="17" spans="1:9" ht="15.75" customHeight="1" thickBot="1">
      <c r="A17" s="84"/>
      <c r="B17" s="88" t="s">
        <v>23</v>
      </c>
      <c r="C17" s="89" t="s">
        <v>24</v>
      </c>
      <c r="D17" s="89" t="s">
        <v>161</v>
      </c>
      <c r="E17" s="90" t="s">
        <v>25</v>
      </c>
      <c r="F17" s="85"/>
      <c r="G17" s="85"/>
      <c r="H17" s="85"/>
      <c r="I17" s="18"/>
    </row>
    <row r="18" spans="1:9" ht="15.75" customHeight="1">
      <c r="A18" s="71" t="s">
        <v>36</v>
      </c>
      <c r="B18" s="114"/>
      <c r="C18" s="115"/>
      <c r="D18" s="115"/>
      <c r="E18" s="228">
        <f>SUM(B18:D18)</f>
        <v>0</v>
      </c>
      <c r="F18" s="86"/>
      <c r="G18" s="86"/>
      <c r="H18" s="86"/>
      <c r="I18" s="18"/>
    </row>
    <row r="19" spans="1:9" ht="15.75" customHeight="1">
      <c r="A19" s="91" t="s">
        <v>31</v>
      </c>
      <c r="B19" s="116"/>
      <c r="C19" s="111"/>
      <c r="D19" s="111"/>
      <c r="E19" s="229">
        <f>SUM(B19:D19)</f>
        <v>0</v>
      </c>
      <c r="F19" s="86"/>
      <c r="G19" s="86"/>
      <c r="H19" s="86"/>
      <c r="I19" s="18"/>
    </row>
    <row r="20" spans="1:9" ht="15.75" customHeight="1" thickBot="1">
      <c r="A20" s="74" t="s">
        <v>182</v>
      </c>
      <c r="B20" s="221">
        <f>SUM(B18:B19)</f>
        <v>0</v>
      </c>
      <c r="C20" s="222">
        <f>SUM(C18:C19)</f>
        <v>0</v>
      </c>
      <c r="D20" s="222">
        <f>SUM(D18:D19)</f>
        <v>0</v>
      </c>
      <c r="E20" s="223">
        <f>SUM(E18:E19)</f>
        <v>0</v>
      </c>
      <c r="F20" s="87"/>
      <c r="G20" s="87"/>
      <c r="H20" s="87"/>
      <c r="I20" s="18"/>
    </row>
    <row r="21" spans="1:9" ht="15.75" customHeight="1" thickBot="1">
      <c r="A21" s="75"/>
      <c r="B21" s="87"/>
      <c r="C21" s="87"/>
      <c r="D21" s="87"/>
      <c r="E21" s="87"/>
      <c r="F21" s="87"/>
      <c r="G21" s="87"/>
      <c r="H21" s="87"/>
      <c r="I21" s="18"/>
    </row>
    <row r="22" spans="1:9" ht="15.75" customHeight="1" thickBot="1">
      <c r="A22" s="275" t="s">
        <v>159</v>
      </c>
      <c r="B22" s="276"/>
      <c r="C22" s="276"/>
      <c r="D22" s="276"/>
      <c r="E22" s="277"/>
      <c r="F22" s="76"/>
      <c r="G22" s="76"/>
      <c r="H22" s="76"/>
      <c r="I22" s="18"/>
    </row>
    <row r="23" spans="1:9" ht="15.75" customHeight="1" thickBot="1">
      <c r="A23" s="84"/>
      <c r="B23" s="88" t="s">
        <v>23</v>
      </c>
      <c r="C23" s="89" t="s">
        <v>24</v>
      </c>
      <c r="D23" s="89" t="s">
        <v>161</v>
      </c>
      <c r="E23" s="90" t="s">
        <v>25</v>
      </c>
      <c r="F23" s="85"/>
      <c r="G23" s="85"/>
      <c r="H23" s="85"/>
      <c r="I23" s="18"/>
    </row>
    <row r="24" spans="1:9" ht="15.75" customHeight="1">
      <c r="A24" s="71" t="s">
        <v>34</v>
      </c>
      <c r="B24" s="72"/>
      <c r="C24" s="73"/>
      <c r="D24" s="73"/>
      <c r="E24" s="216">
        <f>SUM(B24:D24)</f>
        <v>0</v>
      </c>
      <c r="F24" s="86"/>
      <c r="G24" s="86"/>
      <c r="H24" s="86"/>
      <c r="I24" s="18"/>
    </row>
    <row r="25" spans="1:9" ht="15.75" customHeight="1" thickBot="1">
      <c r="A25" s="78" t="s">
        <v>33</v>
      </c>
      <c r="B25" s="79"/>
      <c r="C25" s="80"/>
      <c r="D25" s="80"/>
      <c r="E25" s="81"/>
      <c r="F25" s="86"/>
      <c r="G25" s="86"/>
      <c r="H25" s="86"/>
      <c r="I25" s="18"/>
    </row>
    <row r="26" spans="1:9" ht="15.75" customHeight="1">
      <c r="A26" s="71" t="s">
        <v>34</v>
      </c>
      <c r="B26" s="72"/>
      <c r="C26" s="73"/>
      <c r="D26" s="73"/>
      <c r="E26" s="77">
        <f>SUM(B26:D26)</f>
        <v>0</v>
      </c>
      <c r="F26" s="18"/>
      <c r="G26" s="18"/>
      <c r="H26" s="18"/>
      <c r="I26" s="18"/>
    </row>
    <row r="27" spans="1:9" ht="15.75" customHeight="1" thickBot="1">
      <c r="A27" s="78" t="s">
        <v>33</v>
      </c>
      <c r="B27" s="79"/>
      <c r="C27" s="80"/>
      <c r="D27" s="80"/>
      <c r="E27" s="81"/>
      <c r="F27" s="18"/>
      <c r="G27" s="18"/>
      <c r="H27" s="18"/>
      <c r="I27" s="18"/>
    </row>
    <row r="28" spans="1:9" ht="12.75">
      <c r="A28" s="21"/>
      <c r="B28" s="21"/>
      <c r="C28" s="21"/>
      <c r="D28" s="21"/>
      <c r="E28" s="21"/>
      <c r="F28" s="18"/>
      <c r="G28" s="18"/>
      <c r="H28" s="18"/>
      <c r="I28" s="18"/>
    </row>
    <row r="29" spans="1:9" ht="12.75">
      <c r="A29" s="21"/>
      <c r="B29" s="21"/>
      <c r="C29" s="21"/>
      <c r="D29" s="21"/>
      <c r="E29" s="21"/>
      <c r="F29" s="18"/>
      <c r="G29" s="18"/>
      <c r="H29" s="18"/>
      <c r="I29" s="18"/>
    </row>
    <row r="30" spans="1:9" ht="12.75">
      <c r="A30" s="21"/>
      <c r="B30" s="21"/>
      <c r="C30" s="21"/>
      <c r="D30" s="21"/>
      <c r="E30" s="21"/>
      <c r="F30" s="21"/>
      <c r="G30" s="21"/>
      <c r="H30" s="21"/>
      <c r="I30" s="21"/>
    </row>
    <row r="31" spans="1:9" ht="12.75">
      <c r="A31" s="21"/>
      <c r="B31" s="21"/>
      <c r="C31" s="21"/>
      <c r="D31" s="21"/>
      <c r="E31" s="21"/>
      <c r="F31" s="21"/>
      <c r="G31" s="21"/>
      <c r="H31" s="21"/>
      <c r="I31" s="21"/>
    </row>
    <row r="32" spans="1:9" ht="12.75">
      <c r="A32" s="21"/>
      <c r="B32" s="21"/>
      <c r="C32" s="21"/>
      <c r="D32" s="21"/>
      <c r="E32" s="21"/>
      <c r="F32" s="21"/>
      <c r="G32" s="21"/>
      <c r="H32" s="21"/>
      <c r="I32" s="21"/>
    </row>
    <row r="33" spans="1:9" ht="12.75">
      <c r="A33" s="21"/>
      <c r="B33" s="21"/>
      <c r="C33" s="21"/>
      <c r="D33" s="21"/>
      <c r="E33" s="21"/>
      <c r="F33" s="21"/>
      <c r="G33" s="21"/>
      <c r="H33" s="21"/>
      <c r="I33" s="21"/>
    </row>
    <row r="34" spans="1:9" ht="12.75">
      <c r="A34" s="21"/>
      <c r="B34" s="21"/>
      <c r="C34" s="21"/>
      <c r="D34" s="21"/>
      <c r="E34" s="21"/>
      <c r="F34" s="21"/>
      <c r="G34" s="21"/>
      <c r="H34" s="21"/>
      <c r="I34" s="21"/>
    </row>
    <row r="35" spans="1:9" ht="12.75">
      <c r="A35" s="21"/>
      <c r="B35" s="21"/>
      <c r="C35" s="21"/>
      <c r="D35" s="21"/>
      <c r="E35" s="21"/>
      <c r="F35" s="21"/>
      <c r="G35" s="21"/>
      <c r="H35" s="21"/>
      <c r="I35" s="21"/>
    </row>
    <row r="36" spans="1:9" ht="12.75">
      <c r="A36" s="21"/>
      <c r="B36" s="21"/>
      <c r="C36" s="21"/>
      <c r="D36" s="21"/>
      <c r="E36" s="21"/>
      <c r="F36" s="21"/>
      <c r="G36" s="21"/>
      <c r="H36" s="21"/>
      <c r="I36" s="21"/>
    </row>
    <row r="37" spans="1:9" ht="12.75">
      <c r="A37" s="21"/>
      <c r="B37" s="21"/>
      <c r="C37" s="21"/>
      <c r="D37" s="21"/>
      <c r="E37" s="21"/>
      <c r="F37" s="21"/>
      <c r="G37" s="21"/>
      <c r="H37" s="21"/>
      <c r="I37" s="21"/>
    </row>
    <row r="38" spans="1:9" ht="12.75">
      <c r="A38" s="21"/>
      <c r="B38" s="21"/>
      <c r="C38" s="21"/>
      <c r="D38" s="21"/>
      <c r="E38" s="21"/>
      <c r="F38" s="21"/>
      <c r="G38" s="21"/>
      <c r="H38" s="21"/>
      <c r="I38" s="21"/>
    </row>
    <row r="39" spans="1:9" ht="12.75">
      <c r="A39" s="21"/>
      <c r="B39" s="21"/>
      <c r="C39" s="21"/>
      <c r="D39" s="21"/>
      <c r="E39" s="21"/>
      <c r="F39" s="21"/>
      <c r="G39" s="21"/>
      <c r="H39" s="21"/>
      <c r="I39" s="21"/>
    </row>
    <row r="40" spans="1:9" ht="12.75">
      <c r="A40" s="21"/>
      <c r="B40" s="21"/>
      <c r="C40" s="21"/>
      <c r="D40" s="21"/>
      <c r="E40" s="21"/>
      <c r="F40" s="21"/>
      <c r="G40" s="21"/>
      <c r="H40" s="21"/>
      <c r="I40" s="21"/>
    </row>
    <row r="41" spans="1:9" ht="12.75">
      <c r="A41" s="21"/>
      <c r="B41" s="21"/>
      <c r="C41" s="21"/>
      <c r="D41" s="21"/>
      <c r="E41" s="21"/>
      <c r="F41" s="21"/>
      <c r="G41" s="21"/>
      <c r="H41" s="21"/>
      <c r="I41" s="21"/>
    </row>
    <row r="42" spans="1:9" ht="12.75">
      <c r="A42" s="21"/>
      <c r="B42" s="21"/>
      <c r="C42" s="21"/>
      <c r="D42" s="21"/>
      <c r="E42" s="21"/>
      <c r="F42" s="21"/>
      <c r="G42" s="21"/>
      <c r="H42" s="21"/>
      <c r="I42" s="21"/>
    </row>
    <row r="43" spans="1:9" ht="12.75">
      <c r="A43" s="21"/>
      <c r="B43" s="21"/>
      <c r="C43" s="21"/>
      <c r="D43" s="21"/>
      <c r="E43" s="21"/>
      <c r="F43" s="21"/>
      <c r="G43" s="21"/>
      <c r="H43" s="21"/>
      <c r="I43" s="21"/>
    </row>
    <row r="44" spans="1:9" ht="12.75">
      <c r="A44" s="21"/>
      <c r="B44" s="21"/>
      <c r="C44" s="21"/>
      <c r="D44" s="21"/>
      <c r="E44" s="21"/>
      <c r="F44" s="21"/>
      <c r="G44" s="21"/>
      <c r="H44" s="21"/>
      <c r="I44" s="21"/>
    </row>
    <row r="45" spans="1:9" ht="12.75">
      <c r="A45" s="21"/>
      <c r="B45" s="21"/>
      <c r="C45" s="21"/>
      <c r="D45" s="21"/>
      <c r="E45" s="21"/>
      <c r="F45" s="21"/>
      <c r="G45" s="21"/>
      <c r="H45" s="21"/>
      <c r="I45" s="21"/>
    </row>
    <row r="46" spans="1:9" ht="12.75">
      <c r="A46" s="21"/>
      <c r="B46" s="21"/>
      <c r="C46" s="21"/>
      <c r="D46" s="21"/>
      <c r="E46" s="21"/>
      <c r="F46" s="21"/>
      <c r="G46" s="21"/>
      <c r="H46" s="21"/>
      <c r="I46" s="21"/>
    </row>
    <row r="47" spans="1:9" ht="12.75">
      <c r="A47" s="21"/>
      <c r="B47" s="21"/>
      <c r="C47" s="21"/>
      <c r="D47" s="21"/>
      <c r="E47" s="21"/>
      <c r="F47" s="21"/>
      <c r="G47" s="21"/>
      <c r="H47" s="21"/>
      <c r="I47" s="21"/>
    </row>
    <row r="48" spans="1:9" ht="12.75">
      <c r="A48" s="21"/>
      <c r="B48" s="21"/>
      <c r="C48" s="21"/>
      <c r="D48" s="21"/>
      <c r="E48" s="21"/>
      <c r="F48" s="21"/>
      <c r="G48" s="21"/>
      <c r="H48" s="21"/>
      <c r="I48" s="21"/>
    </row>
    <row r="49" spans="1:9" ht="12.75">
      <c r="A49" s="21"/>
      <c r="B49" s="21"/>
      <c r="C49" s="21"/>
      <c r="D49" s="21"/>
      <c r="E49" s="21"/>
      <c r="F49" s="21"/>
      <c r="G49" s="21"/>
      <c r="H49" s="21"/>
      <c r="I49" s="21"/>
    </row>
    <row r="50" spans="1:9" ht="12.75">
      <c r="A50" s="21"/>
      <c r="B50" s="21"/>
      <c r="C50" s="21"/>
      <c r="D50" s="21"/>
      <c r="E50" s="21"/>
      <c r="F50" s="21"/>
      <c r="G50" s="21"/>
      <c r="H50" s="21"/>
      <c r="I50" s="21"/>
    </row>
    <row r="51" spans="1:9" ht="12.75">
      <c r="A51" s="21"/>
      <c r="B51" s="21"/>
      <c r="C51" s="21"/>
      <c r="D51" s="21"/>
      <c r="E51" s="21"/>
      <c r="F51" s="21"/>
      <c r="G51" s="21"/>
      <c r="H51" s="21"/>
      <c r="I51" s="21"/>
    </row>
    <row r="52" spans="1:9" ht="12.75">
      <c r="A52" s="21"/>
      <c r="B52" s="21"/>
      <c r="C52" s="21"/>
      <c r="D52" s="21"/>
      <c r="E52" s="21"/>
      <c r="F52" s="21"/>
      <c r="G52" s="21"/>
      <c r="H52" s="21"/>
      <c r="I52" s="21"/>
    </row>
    <row r="53" spans="1:9" ht="12.75">
      <c r="A53" s="21"/>
      <c r="B53" s="21"/>
      <c r="C53" s="21"/>
      <c r="D53" s="21"/>
      <c r="E53" s="21"/>
      <c r="F53" s="21"/>
      <c r="G53" s="21"/>
      <c r="H53" s="21"/>
      <c r="I53" s="21"/>
    </row>
    <row r="54" spans="1:9" ht="12.75">
      <c r="A54" s="21"/>
      <c r="B54" s="21"/>
      <c r="C54" s="21"/>
      <c r="D54" s="21"/>
      <c r="E54" s="21"/>
      <c r="F54" s="21"/>
      <c r="G54" s="21"/>
      <c r="H54" s="21"/>
      <c r="I54" s="21"/>
    </row>
    <row r="55" spans="1:9" ht="12.75">
      <c r="A55" s="21"/>
      <c r="B55" s="21"/>
      <c r="C55" s="21"/>
      <c r="D55" s="21"/>
      <c r="E55" s="21"/>
      <c r="F55" s="21"/>
      <c r="G55" s="21"/>
      <c r="H55" s="21"/>
      <c r="I55" s="21"/>
    </row>
    <row r="56" spans="1:9" ht="12.75">
      <c r="A56" s="21"/>
      <c r="B56" s="21"/>
      <c r="C56" s="21"/>
      <c r="D56" s="21"/>
      <c r="E56" s="21"/>
      <c r="F56" s="21"/>
      <c r="G56" s="21"/>
      <c r="H56" s="21"/>
      <c r="I56" s="21"/>
    </row>
    <row r="57" spans="1:9" ht="12.75">
      <c r="A57" s="21"/>
      <c r="B57" s="21"/>
      <c r="C57" s="21"/>
      <c r="D57" s="21"/>
      <c r="E57" s="21"/>
      <c r="F57" s="21"/>
      <c r="G57" s="21"/>
      <c r="H57" s="21"/>
      <c r="I57" s="21"/>
    </row>
    <row r="58" spans="1:9" ht="12.75">
      <c r="A58" s="21"/>
      <c r="B58" s="21"/>
      <c r="C58" s="21"/>
      <c r="D58" s="21"/>
      <c r="E58" s="21"/>
      <c r="F58" s="21"/>
      <c r="G58" s="21"/>
      <c r="H58" s="21"/>
      <c r="I58" s="21"/>
    </row>
    <row r="59" spans="1:9" ht="12.75">
      <c r="A59" s="21"/>
      <c r="B59" s="21"/>
      <c r="C59" s="21"/>
      <c r="D59" s="21"/>
      <c r="E59" s="21"/>
      <c r="F59" s="21"/>
      <c r="G59" s="21"/>
      <c r="H59" s="21"/>
      <c r="I59" s="21"/>
    </row>
    <row r="60" spans="1:9" ht="12.75">
      <c r="A60" s="21"/>
      <c r="B60" s="21"/>
      <c r="C60" s="21"/>
      <c r="D60" s="21"/>
      <c r="E60" s="21"/>
      <c r="F60" s="21"/>
      <c r="G60" s="21"/>
      <c r="H60" s="21"/>
      <c r="I60" s="21"/>
    </row>
    <row r="61" spans="1:9" ht="12.75">
      <c r="A61" s="21"/>
      <c r="B61" s="21"/>
      <c r="C61" s="21"/>
      <c r="D61" s="21"/>
      <c r="E61" s="21"/>
      <c r="F61" s="21"/>
      <c r="G61" s="21"/>
      <c r="H61" s="21"/>
      <c r="I61" s="21"/>
    </row>
    <row r="62" spans="1:9" ht="12.75">
      <c r="A62" s="21"/>
      <c r="B62" s="21"/>
      <c r="C62" s="21"/>
      <c r="D62" s="21"/>
      <c r="E62" s="21"/>
      <c r="F62" s="21"/>
      <c r="G62" s="21"/>
      <c r="H62" s="21"/>
      <c r="I62" s="21"/>
    </row>
    <row r="63" spans="1:9" ht="12.75">
      <c r="A63" s="21"/>
      <c r="B63" s="21"/>
      <c r="C63" s="21"/>
      <c r="D63" s="21"/>
      <c r="E63" s="21"/>
      <c r="F63" s="21"/>
      <c r="G63" s="21"/>
      <c r="H63" s="21"/>
      <c r="I63" s="21"/>
    </row>
    <row r="64" spans="1:9" ht="12.75">
      <c r="A64" s="21"/>
      <c r="B64" s="21"/>
      <c r="C64" s="21"/>
      <c r="D64" s="21"/>
      <c r="E64" s="21"/>
      <c r="F64" s="21"/>
      <c r="G64" s="21"/>
      <c r="H64" s="21"/>
      <c r="I64" s="21"/>
    </row>
    <row r="65" spans="1:9" ht="12.75">
      <c r="A65" s="21"/>
      <c r="B65" s="21"/>
      <c r="C65" s="21"/>
      <c r="D65" s="21"/>
      <c r="E65" s="21"/>
      <c r="F65" s="21"/>
      <c r="G65" s="21"/>
      <c r="H65" s="21"/>
      <c r="I65" s="21"/>
    </row>
    <row r="66" spans="1:9" ht="12.75">
      <c r="A66" s="21"/>
      <c r="B66" s="21"/>
      <c r="C66" s="21"/>
      <c r="D66" s="21"/>
      <c r="E66" s="21"/>
      <c r="F66" s="21"/>
      <c r="G66" s="21"/>
      <c r="H66" s="21"/>
      <c r="I66" s="21"/>
    </row>
    <row r="67" spans="1:9" ht="12.75">
      <c r="A67" s="21"/>
      <c r="B67" s="21"/>
      <c r="C67" s="21"/>
      <c r="D67" s="21"/>
      <c r="E67" s="21"/>
      <c r="F67" s="21"/>
      <c r="G67" s="21"/>
      <c r="H67" s="21"/>
      <c r="I67" s="21"/>
    </row>
    <row r="68" spans="1:9" ht="12.75">
      <c r="A68" s="21"/>
      <c r="B68" s="21"/>
      <c r="C68" s="21"/>
      <c r="D68" s="21"/>
      <c r="E68" s="21"/>
      <c r="F68" s="21"/>
      <c r="G68" s="21"/>
      <c r="H68" s="21"/>
      <c r="I68" s="21"/>
    </row>
    <row r="69" spans="1:9" ht="12.75">
      <c r="A69" s="21"/>
      <c r="B69" s="21"/>
      <c r="C69" s="21"/>
      <c r="D69" s="21"/>
      <c r="E69" s="21"/>
      <c r="F69" s="21"/>
      <c r="G69" s="21"/>
      <c r="H69" s="21"/>
      <c r="I69" s="21"/>
    </row>
  </sheetData>
  <sheetProtection/>
  <mergeCells count="4">
    <mergeCell ref="B4:E4"/>
    <mergeCell ref="F4:H4"/>
    <mergeCell ref="A16:E16"/>
    <mergeCell ref="A22:E22"/>
  </mergeCells>
  <printOptions/>
  <pageMargins left="0.25" right="0.25" top="1" bottom="1" header="0.5" footer="0.5"/>
  <pageSetup horizontalDpi="600" verticalDpi="600" orientation="landscape" r:id="rId1"/>
  <headerFooter alignWithMargins="0">
    <oddHeader xml:space="preserve">&amp;C&amp;"Verdana,Bold"&amp;12F. Proposed Staff Function (2019) </oddHeader>
    <oddFooter>&amp;LWisconsin Trust Account Foundation, Inc.&amp;R2019 Grant Application Financial and Miscellaneous Reports - 6</oddFooter>
  </headerFooter>
</worksheet>
</file>

<file path=xl/worksheets/sheet8.xml><?xml version="1.0" encoding="utf-8"?>
<worksheet xmlns="http://schemas.openxmlformats.org/spreadsheetml/2006/main" xmlns:r="http://schemas.openxmlformats.org/officeDocument/2006/relationships">
  <dimension ref="A1:F42"/>
  <sheetViews>
    <sheetView view="pageLayout" workbookViewId="0" topLeftCell="A22">
      <selection activeCell="E7" sqref="E7"/>
    </sheetView>
  </sheetViews>
  <sheetFormatPr defaultColWidth="9.140625" defaultRowHeight="12.75"/>
  <cols>
    <col min="1" max="1" width="31.421875" style="1" customWidth="1"/>
    <col min="2" max="5" width="15.140625" style="1" customWidth="1"/>
    <col min="6" max="16384" width="9.140625" style="1" customWidth="1"/>
  </cols>
  <sheetData>
    <row r="1" spans="1:5" ht="41.25" customHeight="1" thickBot="1">
      <c r="A1" s="109" t="s">
        <v>38</v>
      </c>
      <c r="B1" s="230" t="s">
        <v>198</v>
      </c>
      <c r="C1" s="238" t="s">
        <v>199</v>
      </c>
      <c r="D1" s="122" t="s">
        <v>200</v>
      </c>
      <c r="E1" s="248" t="s">
        <v>201</v>
      </c>
    </row>
    <row r="2" spans="1:5" ht="15.75" customHeight="1">
      <c r="A2" s="36" t="s">
        <v>155</v>
      </c>
      <c r="B2" s="231"/>
      <c r="C2" s="239"/>
      <c r="D2" s="130"/>
      <c r="E2" s="249"/>
    </row>
    <row r="3" spans="1:5" ht="15.75" customHeight="1">
      <c r="A3" s="36" t="s">
        <v>64</v>
      </c>
      <c r="B3" s="232"/>
      <c r="C3" s="240"/>
      <c r="D3" s="131"/>
      <c r="E3" s="250"/>
    </row>
    <row r="4" spans="1:5" ht="15.75" customHeight="1">
      <c r="A4" s="36" t="s">
        <v>65</v>
      </c>
      <c r="B4" s="233"/>
      <c r="C4" s="241"/>
      <c r="D4" s="132"/>
      <c r="E4" s="251"/>
    </row>
    <row r="5" spans="1:5" ht="15.75" customHeight="1">
      <c r="A5" s="37" t="s">
        <v>66</v>
      </c>
      <c r="B5" s="233"/>
      <c r="C5" s="242"/>
      <c r="D5" s="132"/>
      <c r="E5" s="251"/>
    </row>
    <row r="6" spans="1:5" ht="15.75" customHeight="1">
      <c r="A6" s="37" t="s">
        <v>67</v>
      </c>
      <c r="B6" s="233"/>
      <c r="C6" s="242"/>
      <c r="D6" s="132"/>
      <c r="E6" s="251"/>
    </row>
    <row r="7" spans="1:5" ht="15.75" customHeight="1">
      <c r="A7" s="37" t="s">
        <v>71</v>
      </c>
      <c r="B7" s="233"/>
      <c r="C7" s="242"/>
      <c r="D7" s="132"/>
      <c r="E7" s="251"/>
    </row>
    <row r="8" spans="1:5" ht="15.75" customHeight="1">
      <c r="A8" s="37" t="s">
        <v>39</v>
      </c>
      <c r="B8" s="233"/>
      <c r="C8" s="242"/>
      <c r="D8" s="132"/>
      <c r="E8" s="251"/>
    </row>
    <row r="9" spans="1:5" ht="15.75" customHeight="1">
      <c r="A9" s="37" t="s">
        <v>68</v>
      </c>
      <c r="B9" s="233"/>
      <c r="C9" s="242"/>
      <c r="D9" s="132"/>
      <c r="E9" s="251"/>
    </row>
    <row r="10" spans="1:5" ht="15.75" customHeight="1">
      <c r="A10" s="37" t="s">
        <v>69</v>
      </c>
      <c r="B10" s="233"/>
      <c r="C10" s="242"/>
      <c r="D10" s="132"/>
      <c r="E10" s="251"/>
    </row>
    <row r="11" spans="1:5" ht="15.75" customHeight="1">
      <c r="A11" s="37" t="s">
        <v>72</v>
      </c>
      <c r="B11" s="233"/>
      <c r="C11" s="242"/>
      <c r="D11" s="132"/>
      <c r="E11" s="251"/>
    </row>
    <row r="12" spans="1:5" ht="15.75" customHeight="1">
      <c r="A12" s="37" t="s">
        <v>74</v>
      </c>
      <c r="B12" s="233"/>
      <c r="C12" s="241"/>
      <c r="D12" s="132"/>
      <c r="E12" s="251"/>
    </row>
    <row r="13" spans="1:5" ht="15.75" customHeight="1">
      <c r="A13" s="37" t="s">
        <v>41</v>
      </c>
      <c r="B13" s="233"/>
      <c r="C13" s="242"/>
      <c r="D13" s="132"/>
      <c r="E13" s="251"/>
    </row>
    <row r="14" spans="1:5" ht="15.75" customHeight="1">
      <c r="A14" s="37" t="s">
        <v>73</v>
      </c>
      <c r="B14" s="233"/>
      <c r="C14" s="242"/>
      <c r="D14" s="132"/>
      <c r="E14" s="251"/>
    </row>
    <row r="15" spans="1:5" ht="15.75" customHeight="1">
      <c r="A15" s="37" t="s">
        <v>75</v>
      </c>
      <c r="B15" s="233"/>
      <c r="C15" s="240"/>
      <c r="D15" s="132"/>
      <c r="E15" s="251"/>
    </row>
    <row r="16" spans="1:5" ht="15.75" customHeight="1">
      <c r="A16" s="37" t="s">
        <v>156</v>
      </c>
      <c r="B16" s="233"/>
      <c r="C16" s="240"/>
      <c r="D16" s="132"/>
      <c r="E16" s="251"/>
    </row>
    <row r="17" spans="1:5" ht="15.75" customHeight="1">
      <c r="A17" s="37" t="s">
        <v>76</v>
      </c>
      <c r="B17" s="233"/>
      <c r="C17" s="240"/>
      <c r="D17" s="132"/>
      <c r="E17" s="251"/>
    </row>
    <row r="18" spans="1:5" ht="15.75" customHeight="1">
      <c r="A18" s="37" t="s">
        <v>70</v>
      </c>
      <c r="B18" s="234"/>
      <c r="C18" s="240"/>
      <c r="D18" s="132"/>
      <c r="E18" s="251"/>
    </row>
    <row r="19" spans="1:5" ht="15.75" customHeight="1">
      <c r="A19" s="37" t="s">
        <v>40</v>
      </c>
      <c r="B19" s="234"/>
      <c r="C19" s="240"/>
      <c r="D19" s="132"/>
      <c r="E19" s="251"/>
    </row>
    <row r="20" spans="1:5" ht="15.75" customHeight="1">
      <c r="A20" s="37" t="s">
        <v>114</v>
      </c>
      <c r="B20" s="234"/>
      <c r="C20" s="240"/>
      <c r="D20" s="132"/>
      <c r="E20" s="251"/>
    </row>
    <row r="21" spans="1:5" ht="15.75" customHeight="1">
      <c r="A21" s="37" t="s">
        <v>42</v>
      </c>
      <c r="B21" s="234"/>
      <c r="C21" s="240"/>
      <c r="D21" s="132"/>
      <c r="E21" s="251"/>
    </row>
    <row r="22" spans="1:5" ht="15.75" customHeight="1">
      <c r="A22" s="37" t="s">
        <v>115</v>
      </c>
      <c r="B22" s="234"/>
      <c r="C22" s="240"/>
      <c r="D22" s="132"/>
      <c r="E22" s="251"/>
    </row>
    <row r="23" spans="1:5" ht="15.75" customHeight="1">
      <c r="A23" s="82" t="s">
        <v>174</v>
      </c>
      <c r="B23" s="235"/>
      <c r="C23" s="240"/>
      <c r="D23" s="133"/>
      <c r="E23" s="251"/>
    </row>
    <row r="24" spans="1:5" ht="15.75" customHeight="1">
      <c r="A24" s="82" t="s">
        <v>175</v>
      </c>
      <c r="B24" s="235"/>
      <c r="C24" s="240"/>
      <c r="D24" s="133"/>
      <c r="E24" s="251"/>
    </row>
    <row r="25" spans="1:5" ht="15.75" customHeight="1">
      <c r="A25" s="82" t="s">
        <v>175</v>
      </c>
      <c r="B25" s="235"/>
      <c r="C25" s="243"/>
      <c r="D25" s="133"/>
      <c r="E25" s="251"/>
    </row>
    <row r="26" spans="1:5" ht="15.75" customHeight="1">
      <c r="A26" s="82" t="s">
        <v>157</v>
      </c>
      <c r="B26" s="235"/>
      <c r="C26" s="244"/>
      <c r="D26" s="133"/>
      <c r="E26" s="251"/>
    </row>
    <row r="27" spans="1:5" ht="15.75" customHeight="1">
      <c r="A27" s="82" t="s">
        <v>157</v>
      </c>
      <c r="B27" s="235"/>
      <c r="C27" s="245"/>
      <c r="D27" s="133"/>
      <c r="E27" s="251"/>
    </row>
    <row r="28" spans="1:5" ht="15.75" customHeight="1">
      <c r="A28" s="82" t="s">
        <v>157</v>
      </c>
      <c r="B28" s="235"/>
      <c r="C28" s="245"/>
      <c r="D28" s="133"/>
      <c r="E28" s="251"/>
    </row>
    <row r="29" spans="1:5" ht="15.75" customHeight="1" thickBot="1">
      <c r="A29" s="118" t="s">
        <v>157</v>
      </c>
      <c r="B29" s="236"/>
      <c r="C29" s="246"/>
      <c r="D29" s="134"/>
      <c r="E29" s="252"/>
    </row>
    <row r="30" spans="1:5" ht="15.75" customHeight="1" thickBot="1">
      <c r="A30" s="121" t="s">
        <v>43</v>
      </c>
      <c r="B30" s="237">
        <f>SUM(B2:B29)</f>
        <v>0</v>
      </c>
      <c r="C30" s="247">
        <f>SUM(C2:C29)</f>
        <v>0</v>
      </c>
      <c r="D30" s="129">
        <f>SUM(D2:D29)</f>
        <v>0</v>
      </c>
      <c r="E30" s="253">
        <f>SUM(E2:E29)</f>
        <v>0</v>
      </c>
    </row>
    <row r="31" spans="1:6" ht="15.75" customHeight="1" thickBot="1">
      <c r="A31" s="83"/>
      <c r="B31" s="21"/>
      <c r="C31" s="21"/>
      <c r="D31" s="21"/>
      <c r="F31" s="5"/>
    </row>
    <row r="32" spans="1:6" ht="15.75" customHeight="1">
      <c r="A32" s="165" t="s">
        <v>202</v>
      </c>
      <c r="B32" s="167"/>
      <c r="C32" s="167"/>
      <c r="D32" s="167"/>
      <c r="E32" s="254"/>
      <c r="F32" s="6"/>
    </row>
    <row r="33" spans="1:6" ht="15.75" customHeight="1">
      <c r="A33" s="206" t="s">
        <v>203</v>
      </c>
      <c r="B33" s="255"/>
      <c r="C33" s="255"/>
      <c r="D33" s="255"/>
      <c r="E33" s="256"/>
      <c r="F33" s="6"/>
    </row>
    <row r="34" spans="1:6" ht="15.75" customHeight="1">
      <c r="A34" s="257"/>
      <c r="B34" s="255"/>
      <c r="C34" s="255"/>
      <c r="D34" s="255"/>
      <c r="E34" s="256"/>
      <c r="F34" s="6"/>
    </row>
    <row r="35" spans="1:6" ht="15.75" customHeight="1">
      <c r="A35" s="257"/>
      <c r="B35" s="255"/>
      <c r="C35" s="255"/>
      <c r="D35" s="255"/>
      <c r="E35" s="256"/>
      <c r="F35" s="6"/>
    </row>
    <row r="36" spans="1:6" ht="15.75" customHeight="1">
      <c r="A36" s="257"/>
      <c r="B36" s="255"/>
      <c r="C36" s="255"/>
      <c r="D36" s="255"/>
      <c r="E36" s="256"/>
      <c r="F36" s="6"/>
    </row>
    <row r="37" spans="1:6" ht="15.75" customHeight="1">
      <c r="A37" s="257"/>
      <c r="B37" s="255"/>
      <c r="C37" s="255"/>
      <c r="D37" s="255"/>
      <c r="E37" s="256"/>
      <c r="F37" s="6"/>
    </row>
    <row r="38" spans="1:6" ht="15.75" customHeight="1">
      <c r="A38" s="258"/>
      <c r="B38" s="259"/>
      <c r="C38" s="259"/>
      <c r="D38" s="259"/>
      <c r="E38" s="256"/>
      <c r="F38" s="6"/>
    </row>
    <row r="39" spans="1:6" ht="15.75" customHeight="1" thickBot="1">
      <c r="A39" s="260"/>
      <c r="B39" s="261"/>
      <c r="C39" s="261"/>
      <c r="D39" s="261"/>
      <c r="E39" s="262"/>
      <c r="F39" s="6"/>
    </row>
    <row r="40" spans="1:6" ht="12.75">
      <c r="A40" s="6"/>
      <c r="F40" s="6"/>
    </row>
    <row r="41" spans="1:6" ht="12.75">
      <c r="A41" s="6"/>
      <c r="F41" s="6"/>
    </row>
    <row r="42" spans="1:6" ht="12.75">
      <c r="A42" s="6"/>
      <c r="F42" s="5"/>
    </row>
  </sheetData>
  <sheetProtection/>
  <printOptions/>
  <pageMargins left="0.25" right="0.25" top="1" bottom="1" header="0.5" footer="0.5"/>
  <pageSetup horizontalDpi="600" verticalDpi="600" orientation="portrait" r:id="rId1"/>
  <headerFooter alignWithMargins="0">
    <oddHeader>&amp;C&amp;"Verdana,Bold"&amp;12 G. 2017 Actual Caseload</oddHeader>
    <oddFooter>&amp;LWisconsin Trust Account Foundation, Inc.&amp;R2019 Grant Application Financial and Miscellaneous Reports - 7</oddFooter>
  </headerFooter>
</worksheet>
</file>

<file path=xl/worksheets/sheet9.xml><?xml version="1.0" encoding="utf-8"?>
<worksheet xmlns="http://schemas.openxmlformats.org/spreadsheetml/2006/main" xmlns:r="http://schemas.openxmlformats.org/officeDocument/2006/relationships">
  <dimension ref="A1:F66"/>
  <sheetViews>
    <sheetView view="pageLayout" workbookViewId="0" topLeftCell="A1">
      <selection activeCell="D35" sqref="D35"/>
    </sheetView>
  </sheetViews>
  <sheetFormatPr defaultColWidth="9.140625" defaultRowHeight="12.75"/>
  <cols>
    <col min="1" max="1" width="29.7109375" style="1" customWidth="1"/>
    <col min="2" max="5" width="15.421875" style="1" customWidth="1"/>
    <col min="6" max="16384" width="9.140625" style="1" customWidth="1"/>
  </cols>
  <sheetData>
    <row r="1" spans="1:5" ht="46.5" customHeight="1" thickBot="1">
      <c r="A1" s="109" t="s">
        <v>38</v>
      </c>
      <c r="B1" s="122" t="s">
        <v>204</v>
      </c>
      <c r="C1" s="263" t="s">
        <v>205</v>
      </c>
      <c r="D1" s="122" t="s">
        <v>206</v>
      </c>
      <c r="E1" s="248" t="s">
        <v>207</v>
      </c>
    </row>
    <row r="2" spans="1:5" ht="15.75" customHeight="1">
      <c r="A2" s="36" t="s">
        <v>155</v>
      </c>
      <c r="B2" s="123"/>
      <c r="C2" s="239"/>
      <c r="D2" s="130"/>
      <c r="E2" s="249"/>
    </row>
    <row r="3" spans="1:5" ht="15.75" customHeight="1">
      <c r="A3" s="36" t="s">
        <v>64</v>
      </c>
      <c r="B3" s="124"/>
      <c r="C3" s="240"/>
      <c r="D3" s="131"/>
      <c r="E3" s="250"/>
    </row>
    <row r="4" spans="1:5" ht="15.75" customHeight="1">
      <c r="A4" s="36" t="s">
        <v>65</v>
      </c>
      <c r="B4" s="125"/>
      <c r="C4" s="241"/>
      <c r="D4" s="132"/>
      <c r="E4" s="251"/>
    </row>
    <row r="5" spans="1:5" ht="15.75" customHeight="1">
      <c r="A5" s="37" t="s">
        <v>66</v>
      </c>
      <c r="B5" s="125"/>
      <c r="C5" s="242"/>
      <c r="D5" s="132"/>
      <c r="E5" s="251"/>
    </row>
    <row r="6" spans="1:5" ht="15.75" customHeight="1">
      <c r="A6" s="37" t="s">
        <v>67</v>
      </c>
      <c r="B6" s="125"/>
      <c r="C6" s="242"/>
      <c r="D6" s="132"/>
      <c r="E6" s="251"/>
    </row>
    <row r="7" spans="1:5" ht="15.75" customHeight="1">
      <c r="A7" s="37" t="s">
        <v>71</v>
      </c>
      <c r="B7" s="125"/>
      <c r="C7" s="242"/>
      <c r="D7" s="132"/>
      <c r="E7" s="251"/>
    </row>
    <row r="8" spans="1:5" ht="15.75" customHeight="1">
      <c r="A8" s="37" t="s">
        <v>39</v>
      </c>
      <c r="B8" s="125"/>
      <c r="C8" s="242"/>
      <c r="D8" s="132"/>
      <c r="E8" s="251"/>
    </row>
    <row r="9" spans="1:5" ht="15.75" customHeight="1">
      <c r="A9" s="37" t="s">
        <v>68</v>
      </c>
      <c r="B9" s="125"/>
      <c r="C9" s="242"/>
      <c r="D9" s="132"/>
      <c r="E9" s="251"/>
    </row>
    <row r="10" spans="1:5" ht="15.75" customHeight="1">
      <c r="A10" s="37" t="s">
        <v>69</v>
      </c>
      <c r="B10" s="125"/>
      <c r="C10" s="242"/>
      <c r="D10" s="132"/>
      <c r="E10" s="251"/>
    </row>
    <row r="11" spans="1:5" ht="15.75" customHeight="1">
      <c r="A11" s="37" t="s">
        <v>72</v>
      </c>
      <c r="B11" s="125"/>
      <c r="C11" s="242"/>
      <c r="D11" s="132"/>
      <c r="E11" s="251"/>
    </row>
    <row r="12" spans="1:5" ht="15.75" customHeight="1">
      <c r="A12" s="37" t="s">
        <v>74</v>
      </c>
      <c r="B12" s="125"/>
      <c r="C12" s="241"/>
      <c r="D12" s="132"/>
      <c r="E12" s="251"/>
    </row>
    <row r="13" spans="1:5" ht="15.75" customHeight="1">
      <c r="A13" s="37" t="s">
        <v>41</v>
      </c>
      <c r="B13" s="125"/>
      <c r="C13" s="242"/>
      <c r="D13" s="132"/>
      <c r="E13" s="251"/>
    </row>
    <row r="14" spans="1:5" ht="15.75" customHeight="1">
      <c r="A14" s="37" t="s">
        <v>73</v>
      </c>
      <c r="B14" s="125"/>
      <c r="C14" s="242"/>
      <c r="D14" s="132"/>
      <c r="E14" s="251"/>
    </row>
    <row r="15" spans="1:5" ht="15.75" customHeight="1">
      <c r="A15" s="37" t="s">
        <v>75</v>
      </c>
      <c r="B15" s="125"/>
      <c r="C15" s="240"/>
      <c r="D15" s="132"/>
      <c r="E15" s="251"/>
    </row>
    <row r="16" spans="1:5" ht="15.75" customHeight="1">
      <c r="A16" s="37" t="s">
        <v>156</v>
      </c>
      <c r="B16" s="125"/>
      <c r="C16" s="240"/>
      <c r="D16" s="132"/>
      <c r="E16" s="251"/>
    </row>
    <row r="17" spans="1:5" ht="15.75" customHeight="1">
      <c r="A17" s="37" t="s">
        <v>76</v>
      </c>
      <c r="B17" s="125"/>
      <c r="C17" s="240"/>
      <c r="D17" s="132"/>
      <c r="E17" s="251"/>
    </row>
    <row r="18" spans="1:5" ht="15.75" customHeight="1">
      <c r="A18" s="37" t="s">
        <v>70</v>
      </c>
      <c r="B18" s="126"/>
      <c r="C18" s="240"/>
      <c r="D18" s="132"/>
      <c r="E18" s="251"/>
    </row>
    <row r="19" spans="1:5" ht="15.75" customHeight="1">
      <c r="A19" s="37" t="s">
        <v>40</v>
      </c>
      <c r="B19" s="126"/>
      <c r="C19" s="240"/>
      <c r="D19" s="132"/>
      <c r="E19" s="251"/>
    </row>
    <row r="20" spans="1:5" ht="15.75" customHeight="1">
      <c r="A20" s="37" t="s">
        <v>114</v>
      </c>
      <c r="B20" s="126"/>
      <c r="C20" s="240"/>
      <c r="D20" s="132"/>
      <c r="E20" s="251"/>
    </row>
    <row r="21" spans="1:5" ht="15.75" customHeight="1">
      <c r="A21" s="37" t="s">
        <v>42</v>
      </c>
      <c r="B21" s="126"/>
      <c r="C21" s="240"/>
      <c r="D21" s="132"/>
      <c r="E21" s="251"/>
    </row>
    <row r="22" spans="1:5" ht="15.75" customHeight="1">
      <c r="A22" s="37" t="s">
        <v>115</v>
      </c>
      <c r="B22" s="126"/>
      <c r="C22" s="240"/>
      <c r="D22" s="132"/>
      <c r="E22" s="251"/>
    </row>
    <row r="23" spans="1:5" ht="15.75" customHeight="1">
      <c r="A23" s="82" t="s">
        <v>157</v>
      </c>
      <c r="B23" s="127"/>
      <c r="C23" s="240"/>
      <c r="D23" s="133"/>
      <c r="E23" s="251"/>
    </row>
    <row r="24" spans="1:5" ht="15.75" customHeight="1">
      <c r="A24" s="82" t="s">
        <v>174</v>
      </c>
      <c r="B24" s="127"/>
      <c r="C24" s="240"/>
      <c r="D24" s="133"/>
      <c r="E24" s="251"/>
    </row>
    <row r="25" spans="1:5" ht="15.75" customHeight="1">
      <c r="A25" s="82" t="s">
        <v>157</v>
      </c>
      <c r="B25" s="127"/>
      <c r="C25" s="243"/>
      <c r="D25" s="133"/>
      <c r="E25" s="251"/>
    </row>
    <row r="26" spans="1:5" ht="15.75" customHeight="1">
      <c r="A26" s="82" t="s">
        <v>157</v>
      </c>
      <c r="B26" s="127"/>
      <c r="C26" s="244"/>
      <c r="D26" s="133"/>
      <c r="E26" s="251"/>
    </row>
    <row r="27" spans="1:6" ht="15.75" customHeight="1">
      <c r="A27" s="82" t="s">
        <v>157</v>
      </c>
      <c r="B27" s="127"/>
      <c r="C27" s="245"/>
      <c r="D27" s="133"/>
      <c r="E27" s="251"/>
      <c r="F27" s="6"/>
    </row>
    <row r="28" spans="1:6" ht="15.75" customHeight="1">
      <c r="A28" s="82" t="s">
        <v>157</v>
      </c>
      <c r="B28" s="127"/>
      <c r="C28" s="245"/>
      <c r="D28" s="133"/>
      <c r="E28" s="251"/>
      <c r="F28" s="6"/>
    </row>
    <row r="29" spans="1:6" ht="15.75" customHeight="1" thickBot="1">
      <c r="A29" s="118" t="s">
        <v>157</v>
      </c>
      <c r="B29" s="128"/>
      <c r="C29" s="246"/>
      <c r="D29" s="134"/>
      <c r="E29" s="252"/>
      <c r="F29" s="6"/>
    </row>
    <row r="30" spans="1:6" ht="15.75" customHeight="1" thickBot="1">
      <c r="A30" s="121" t="s">
        <v>43</v>
      </c>
      <c r="B30" s="129">
        <f>SUM(B2:B29)</f>
        <v>0</v>
      </c>
      <c r="C30" s="247">
        <f>SUM(C2:C29)</f>
        <v>0</v>
      </c>
      <c r="D30" s="129">
        <f>SUM(D2:D29)</f>
        <v>0</v>
      </c>
      <c r="E30" s="253">
        <f>SUM(E2:E29)</f>
        <v>0</v>
      </c>
      <c r="F30" s="6"/>
    </row>
    <row r="31" spans="1:6" ht="15.75" customHeight="1" thickBot="1">
      <c r="A31" s="83"/>
      <c r="B31" s="21"/>
      <c r="C31" s="21"/>
      <c r="D31" s="21"/>
      <c r="F31" s="6"/>
    </row>
    <row r="32" spans="1:6" ht="15.75" customHeight="1">
      <c r="A32" s="165" t="s">
        <v>202</v>
      </c>
      <c r="B32" s="167"/>
      <c r="C32" s="167"/>
      <c r="D32" s="167"/>
      <c r="E32" s="254"/>
      <c r="F32" s="6"/>
    </row>
    <row r="33" spans="1:6" ht="15.75" customHeight="1">
      <c r="A33" s="206" t="s">
        <v>203</v>
      </c>
      <c r="B33" s="255"/>
      <c r="C33" s="255"/>
      <c r="D33" s="255"/>
      <c r="E33" s="256"/>
      <c r="F33" s="6"/>
    </row>
    <row r="34" spans="1:6" ht="15.75" customHeight="1">
      <c r="A34" s="257"/>
      <c r="B34" s="255"/>
      <c r="C34" s="255"/>
      <c r="D34" s="255"/>
      <c r="E34" s="256"/>
      <c r="F34" s="35"/>
    </row>
    <row r="35" spans="1:5" ht="15.75" customHeight="1">
      <c r="A35" s="257"/>
      <c r="B35" s="255"/>
      <c r="C35" s="255"/>
      <c r="D35" s="255"/>
      <c r="E35" s="256"/>
    </row>
    <row r="36" spans="1:5" ht="15.75" customHeight="1">
      <c r="A36" s="257"/>
      <c r="B36" s="255"/>
      <c r="C36" s="255"/>
      <c r="D36" s="255"/>
      <c r="E36" s="256"/>
    </row>
    <row r="37" spans="1:5" ht="15.75" customHeight="1">
      <c r="A37" s="257"/>
      <c r="B37" s="255"/>
      <c r="C37" s="255"/>
      <c r="D37" s="255"/>
      <c r="E37" s="256"/>
    </row>
    <row r="38" spans="1:5" ht="15.75" customHeight="1">
      <c r="A38" s="258"/>
      <c r="B38" s="259"/>
      <c r="C38" s="259"/>
      <c r="D38" s="259"/>
      <c r="E38" s="256"/>
    </row>
    <row r="39" spans="1:5" ht="15.75" customHeight="1" thickBot="1">
      <c r="A39" s="264"/>
      <c r="B39" s="261"/>
      <c r="C39" s="261"/>
      <c r="D39" s="261"/>
      <c r="E39" s="262"/>
    </row>
    <row r="40" ht="12.75">
      <c r="A40" s="20"/>
    </row>
    <row r="41" ht="12.75">
      <c r="A41" s="20"/>
    </row>
    <row r="42" ht="12.75">
      <c r="A42" s="20"/>
    </row>
    <row r="43" ht="12.75">
      <c r="A43" s="20"/>
    </row>
    <row r="44" ht="12.75">
      <c r="A44" s="19"/>
    </row>
    <row r="45" ht="12.75">
      <c r="A45" s="20"/>
    </row>
    <row r="46" ht="12.75">
      <c r="A46" s="20"/>
    </row>
    <row r="47" ht="12.75">
      <c r="A47" s="18"/>
    </row>
    <row r="48" ht="12.75">
      <c r="A48" s="18"/>
    </row>
    <row r="49" ht="12.75">
      <c r="A49" s="18"/>
    </row>
    <row r="50" ht="12.75">
      <c r="A50" s="18"/>
    </row>
    <row r="51" ht="12.75">
      <c r="A51" s="18"/>
    </row>
    <row r="52" ht="12.75">
      <c r="A52" s="18"/>
    </row>
    <row r="53" ht="12.75">
      <c r="A53" s="18"/>
    </row>
    <row r="54" ht="12.75">
      <c r="A54" s="18"/>
    </row>
    <row r="55" ht="12.75">
      <c r="A55" s="18"/>
    </row>
    <row r="56" ht="12.75">
      <c r="A56" s="18"/>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sheetData>
  <sheetProtection/>
  <printOptions/>
  <pageMargins left="0.25" right="0.25" top="1" bottom="1" header="0.5" footer="0.5"/>
  <pageSetup horizontalDpi="600" verticalDpi="600" orientation="portrait" r:id="rId1"/>
  <headerFooter alignWithMargins="0">
    <oddHeader>&amp;C&amp;"Verdana,Bold"&amp;12 H. 2019 Projected Caseload</oddHeader>
    <oddFooter>&amp;LWisconsin Trust Account Foundation, Inc.&amp;R2019 Grant Application Financial and Miscellaneous Reports - 8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WISTAF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progmgr</dc:creator>
  <cp:keywords/>
  <dc:description/>
  <cp:lastModifiedBy>Carlos Arenas</cp:lastModifiedBy>
  <cp:lastPrinted>2018-07-05T16:28:45Z</cp:lastPrinted>
  <dcterms:created xsi:type="dcterms:W3CDTF">2009-06-01T15:59:07Z</dcterms:created>
  <dcterms:modified xsi:type="dcterms:W3CDTF">2018-07-05T16:31:21Z</dcterms:modified>
  <cp:category/>
  <cp:version/>
  <cp:contentType/>
  <cp:contentStatus/>
</cp:coreProperties>
</file>