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0" tabRatio="575"/>
  </bookViews>
  <sheets>
    <sheet name="Instructions" sheetId="1" r:id="rId1"/>
    <sheet name="A. Revenue-Sources of Funds" sheetId="2" r:id="rId2"/>
    <sheet name="B. 7-1-17 thru 6-30-18 Projecte" sheetId="3" r:id="rId3"/>
    <sheet name="C. 7-1-18 thru 6-30-19 Projecte" sheetId="4" r:id="rId4"/>
    <sheet name="Expense Category Explanations" sheetId="5" r:id="rId5"/>
  </sheets>
  <definedNames>
    <definedName name="Excel_BuiltIn_Print_Area" localSheetId="3">'C. 7-1-18 thru 6-30-19 Projecte'!$A$1:$D$31</definedName>
    <definedName name="_xlnm.Print_Area" localSheetId="1">'A. Revenue-Sources of Funds'!$A$1:$B$27</definedName>
    <definedName name="_xlnm.Print_Area" localSheetId="2">'B. 7-1-17 thru 6-30-18 Projecte'!$A$1:$D$30</definedName>
    <definedName name="_xlnm.Print_Area" localSheetId="3">'C. 7-1-18 thru 6-30-19 Projecte'!$A$1:$D$30</definedName>
    <definedName name="_xlnm.Print_Area" localSheetId="0">Instructions!$A$1:$I$23</definedName>
  </definedNames>
  <calcPr calcId="145621"/>
</workbook>
</file>

<file path=xl/calcChain.xml><?xml version="1.0" encoding="utf-8"?>
<calcChain xmlns="http://schemas.openxmlformats.org/spreadsheetml/2006/main">
  <c r="C22" i="2" l="1"/>
  <c r="B22" i="2"/>
  <c r="C19" i="2"/>
  <c r="C23" i="2"/>
  <c r="B19" i="2"/>
  <c r="B23" i="2"/>
  <c r="D25" i="3"/>
  <c r="C25" i="3"/>
  <c r="B25" i="3"/>
  <c r="D7" i="3"/>
  <c r="C6" i="3"/>
  <c r="C8" i="3"/>
  <c r="B6" i="3"/>
  <c r="B8" i="3"/>
  <c r="D8" i="3"/>
  <c r="D5" i="3"/>
  <c r="D4" i="3"/>
  <c r="D5" i="4"/>
  <c r="D4" i="4"/>
  <c r="E5" i="3"/>
  <c r="E6" i="3"/>
  <c r="E7" i="3"/>
  <c r="E10" i="3"/>
  <c r="E11" i="3"/>
  <c r="E17" i="3"/>
  <c r="E27" i="3"/>
  <c r="F5" i="4"/>
  <c r="G5" i="4"/>
  <c r="G6" i="4"/>
  <c r="G8" i="4"/>
  <c r="B6" i="4"/>
  <c r="B8" i="4"/>
  <c r="C6" i="4"/>
  <c r="C8" i="4"/>
  <c r="F6" i="4"/>
  <c r="F8" i="4"/>
  <c r="D7" i="4"/>
  <c r="F7" i="4"/>
  <c r="G7" i="4"/>
  <c r="F10" i="4"/>
  <c r="G10" i="4"/>
  <c r="F11" i="4"/>
  <c r="G11" i="4"/>
  <c r="F12" i="4"/>
  <c r="F17" i="4"/>
  <c r="G17" i="4"/>
  <c r="B25" i="4"/>
  <c r="C25" i="4"/>
  <c r="D25" i="4"/>
  <c r="F27" i="4"/>
  <c r="G27" i="4"/>
  <c r="B26" i="4"/>
  <c r="D6" i="4"/>
  <c r="E8" i="3"/>
  <c r="E28" i="3"/>
  <c r="C26" i="4"/>
  <c r="D8" i="4"/>
  <c r="D26" i="4"/>
  <c r="C26" i="3"/>
  <c r="B26" i="3"/>
  <c r="D26" i="3"/>
  <c r="D6" i="3"/>
</calcChain>
</file>

<file path=xl/sharedStrings.xml><?xml version="1.0" encoding="utf-8"?>
<sst xmlns="http://schemas.openxmlformats.org/spreadsheetml/2006/main" count="143" uniqueCount="100">
  <si>
    <t>This workbook contains locked electronic worksheets that correspond with the forms you</t>
  </si>
  <si>
    <t xml:space="preserve">need to complete your grant application.  </t>
  </si>
  <si>
    <t>Instructions:</t>
  </si>
  <si>
    <t>1.  Use your "Save As" command (under "File") to save this document to your hard drive.</t>
  </si>
  <si>
    <r>
      <t xml:space="preserve">     </t>
    </r>
    <r>
      <rPr>
        <sz val="11"/>
        <color indexed="10"/>
        <rFont val="Garamond"/>
        <family val="1"/>
      </rPr>
      <t xml:space="preserve">Please include your agency name in the file names for the documents you submit. </t>
    </r>
    <r>
      <rPr>
        <sz val="11"/>
        <rFont val="Garamond"/>
        <family val="1"/>
      </rPr>
      <t xml:space="preserve">For </t>
    </r>
  </si>
  <si>
    <t xml:space="preserve">2.  Please fill in all applicable fields in each worksheet of your saved document. Note: There  </t>
  </si>
  <si>
    <t xml:space="preserve">     are tabs located at the bottom of this Excel workbook corresponding to each of the </t>
  </si>
  <si>
    <t xml:space="preserve">     required reports, in addition to this Instructions page and the Expense Category. </t>
  </si>
  <si>
    <r>
      <t xml:space="preserve">     Explanations page tab at the end. </t>
    </r>
    <r>
      <rPr>
        <sz val="11"/>
        <color indexed="10"/>
        <rFont val="Garamond"/>
        <family val="1"/>
      </rPr>
      <t xml:space="preserve">Use the right and left arrow buttons to scroll to view </t>
    </r>
  </si>
  <si>
    <r>
      <t xml:space="preserve">    </t>
    </r>
    <r>
      <rPr>
        <sz val="11"/>
        <color indexed="10"/>
        <rFont val="Garamond"/>
        <family val="1"/>
      </rPr>
      <t xml:space="preserve"> all available tabs.</t>
    </r>
    <r>
      <rPr>
        <sz val="11"/>
        <rFont val="Garamond"/>
        <family val="1"/>
      </rPr>
      <t xml:space="preserve"> If you are submitting multiple applications, please copy additional </t>
    </r>
  </si>
  <si>
    <t xml:space="preserve">     worksheets as needed. </t>
  </si>
  <si>
    <t xml:space="preserve">     website (with the user name and password you created) and use the "Upload files" feature </t>
  </si>
  <si>
    <t xml:space="preserve">     to upload your completed spreadsheet.</t>
  </si>
  <si>
    <t xml:space="preserve">If you have problems, using these spreadsheets, please contact WisTAF toll-free at </t>
  </si>
  <si>
    <t>St Mary's Legal svcs</t>
  </si>
  <si>
    <t>A. Wisconsin Trust Account Foundation, Inc.</t>
  </si>
  <si>
    <t>jan</t>
  </si>
  <si>
    <t>B. Other Foundations</t>
  </si>
  <si>
    <t>C. City/County Funding</t>
  </si>
  <si>
    <t>may</t>
  </si>
  <si>
    <t>D. State Funding (excl. WisTAF state appropriation grant)</t>
  </si>
  <si>
    <t>jun</t>
  </si>
  <si>
    <t xml:space="preserve">    a.</t>
  </si>
  <si>
    <t xml:space="preserve">    b.</t>
  </si>
  <si>
    <t xml:space="preserve">    c.</t>
  </si>
  <si>
    <t>E. Legal Services Corporation</t>
  </si>
  <si>
    <t>apr</t>
  </si>
  <si>
    <t>F. Other Federal Programs</t>
  </si>
  <si>
    <t>sep</t>
  </si>
  <si>
    <t>G. Program Service Fees</t>
  </si>
  <si>
    <t>H. Private Donations</t>
  </si>
  <si>
    <t>I. Miscellaneous Income (please specify below)</t>
  </si>
  <si>
    <t>J. SUB TOTAL</t>
  </si>
  <si>
    <t>K. WisTAF Reserve (if any)</t>
  </si>
  <si>
    <t>L. Other Reserve (if any)</t>
  </si>
  <si>
    <t>M. Total Reserve</t>
  </si>
  <si>
    <t>N. TOTAL INCOME (R+U)</t>
  </si>
  <si>
    <t>O. Value of Expected Contributed Atty Services</t>
  </si>
  <si>
    <t>*If your organization's civil legal services program is part of a larger social service agency, please indicate the agency's total  income (including your program) for the following periods:</t>
  </si>
  <si>
    <t>TOTAL</t>
  </si>
  <si>
    <t>IOLTA/PILSF</t>
  </si>
  <si>
    <t>State A</t>
  </si>
  <si>
    <t>Acct #</t>
  </si>
  <si>
    <t>A.  Personnel Costs</t>
  </si>
  <si>
    <t xml:space="preserve">  1. Lawyers</t>
  </si>
  <si>
    <t xml:space="preserve">  2. Nonlawyers</t>
  </si>
  <si>
    <t xml:space="preserve">  Salary Subtotal</t>
  </si>
  <si>
    <t xml:space="preserve">  3. Employee Benefits</t>
  </si>
  <si>
    <t xml:space="preserve">  Total Personnel Costs</t>
  </si>
  <si>
    <t>B. Overhead</t>
  </si>
  <si>
    <t xml:space="preserve">  1. Rent &amp; Utilities</t>
  </si>
  <si>
    <t>6690, 6890, 6899, 6150</t>
  </si>
  <si>
    <t xml:space="preserve">  2. Supplies/Printing/Postage</t>
  </si>
  <si>
    <t>6780, 6790, 6611, 6613, 6614, 6610, 6620</t>
  </si>
  <si>
    <t xml:space="preserve">  3. Telephone/Information Technology</t>
  </si>
  <si>
    <t>6882, 6880</t>
  </si>
  <si>
    <t xml:space="preserve">  4. Travel</t>
  </si>
  <si>
    <t>6910, 6920, 6930</t>
  </si>
  <si>
    <t xml:space="preserve">  5. Training</t>
  </si>
  <si>
    <t xml:space="preserve">  6. Insurance</t>
  </si>
  <si>
    <t xml:space="preserve">  7. Audit</t>
  </si>
  <si>
    <t xml:space="preserve">  8. Dues/Fees</t>
  </si>
  <si>
    <t>6660, 6686, 6685, 6440, 6430, 6655</t>
  </si>
  <si>
    <t xml:space="preserve">    d.</t>
  </si>
  <si>
    <t xml:space="preserve">    e.</t>
  </si>
  <si>
    <t xml:space="preserve"> Total Overhead</t>
  </si>
  <si>
    <t>C. Total Expenses</t>
  </si>
  <si>
    <t>6150, 6185, 6180, 6020, 6060, 6450, 8010</t>
  </si>
  <si>
    <t>DV State Appropriation</t>
  </si>
  <si>
    <t>OTHER</t>
  </si>
  <si>
    <r>
      <t>Lawyers:</t>
    </r>
    <r>
      <rPr>
        <sz val="10"/>
        <rFont val="Garamond"/>
        <family val="1"/>
      </rPr>
      <t xml:space="preserve"> Includes all salaries and wages paid to program attorneys, whether part-time, full-time or temporary.</t>
    </r>
  </si>
  <si>
    <r>
      <t>Employee Benefits</t>
    </r>
    <r>
      <rPr>
        <sz val="10"/>
        <rFont val="Garamond"/>
        <family val="1"/>
      </rPr>
      <t>: Includes all commonly-accepted fringe benefits paid on behalf of employees, such as retirement, FICA, health and life insurance, worker’s compensation, unemployment insurance and other payroll-related costs approved by the program’s Board of Directors.</t>
    </r>
  </si>
  <si>
    <r>
      <t>Rent and Utilities</t>
    </r>
    <r>
      <rPr>
        <sz val="10"/>
        <rFont val="Garamond"/>
        <family val="1"/>
      </rPr>
      <t>: Includes estimated rent, utility payments and maintenance or janitorial expenses.</t>
    </r>
  </si>
  <si>
    <r>
      <t>Training</t>
    </r>
    <r>
      <rPr>
        <sz val="10"/>
        <rFont val="Garamond"/>
        <family val="1"/>
      </rPr>
      <t>:  All non-personnel costs to be paid for with regular program funds associated with the training and continuing education of staff members should be included here. Examples:  Travel to/from training, per diem, conference registration fees or tuition, training materials, rent for facilities for training events, etc. Materials or equipment purchased for training with a value in excess of $5,000 or 5% of project budget, whichever is greater, should be reported under “Property Acquisitions.” No program personnel costs should be included here.</t>
    </r>
  </si>
  <si>
    <r>
      <t>Insurance</t>
    </r>
    <r>
      <rPr>
        <sz val="10"/>
        <rFont val="Garamond"/>
        <family val="1"/>
      </rPr>
      <t>: Includes professional liability insurance, bonding, property insurance (fire and theft) and liability insurance for property and automobiles.</t>
    </r>
  </si>
  <si>
    <r>
      <t>Audit</t>
    </r>
    <r>
      <rPr>
        <sz val="10"/>
        <rFont val="Garamond"/>
        <family val="1"/>
      </rPr>
      <t>: Includes expenses for auditors.</t>
    </r>
  </si>
  <si>
    <t xml:space="preserve">3.  Once you are finished filling in all applicable worksheets, please login to the WisTAF </t>
  </si>
  <si>
    <t>REVENUE/SOURCES OF FUNDS</t>
  </si>
  <si>
    <t>A.  PERSONNEL COSTS</t>
  </si>
  <si>
    <t>B. OVERHEAD</t>
  </si>
  <si>
    <t>C. TOTAL EXPENSES</t>
  </si>
  <si>
    <t xml:space="preserve">*Include only civil legal service expenses in the fields above. If your agency's civil legal services </t>
  </si>
  <si>
    <t>program is part of a larger social services agency, please indicate the agency's total expenditures</t>
  </si>
  <si>
    <t>(including your program)  for this period:</t>
  </si>
  <si>
    <t>(including your program) for this period:</t>
  </si>
  <si>
    <r>
      <t>Nonlawyers:</t>
    </r>
    <r>
      <rPr>
        <sz val="10"/>
        <rFont val="Garamond"/>
        <family val="1"/>
      </rPr>
      <t xml:space="preserve"> Includes salaries and wages paid to all other program staff, whether employed directly or supervised by the program, whether administrative/clerical staff, students, or others, and whether full-time, part-time or temporary</t>
    </r>
  </si>
  <si>
    <r>
      <t>Telephone/Information Technology:</t>
    </r>
    <r>
      <rPr>
        <sz val="10"/>
        <rFont val="Garamond"/>
        <family val="1"/>
      </rPr>
      <t xml:space="preserve"> Includes estimates for the rent of telephone equipment and long distance calls. Similar and related expenses such as facsimiles, Internet access, email, etc. should be included as well.</t>
    </r>
  </si>
  <si>
    <r>
      <t>Supplies/Printing/Postage</t>
    </r>
    <r>
      <rPr>
        <sz val="10"/>
        <rFont val="Garamond"/>
        <family val="1"/>
      </rPr>
      <t xml:space="preserve">: Includes all basic office accessories and supplies, including materials used in copiers. Printing and postage, which may be recorded in special accounts, are included in this category. </t>
    </r>
  </si>
  <si>
    <r>
      <t>Travel</t>
    </r>
    <r>
      <rPr>
        <sz val="10"/>
        <rFont val="Garamond"/>
        <family val="1"/>
      </rPr>
      <t>: Includes travel expenses directly related to administration of the program.</t>
    </r>
  </si>
  <si>
    <r>
      <t>Dues/Fees</t>
    </r>
    <r>
      <rPr>
        <sz val="10"/>
        <rFont val="Garamond"/>
        <family val="1"/>
      </rPr>
      <t>: Includes dues and fees paid to professional organizations on behalf of the recipient or subrecipient and its staff.</t>
    </r>
  </si>
  <si>
    <t xml:space="preserve">  9. Other Program Costs:</t>
  </si>
  <si>
    <t xml:space="preserve">    f.</t>
  </si>
  <si>
    <r>
      <t>Other Program Costs:</t>
    </r>
    <r>
      <rPr>
        <sz val="10"/>
        <rFont val="Garamond"/>
        <family val="1"/>
      </rPr>
      <t xml:space="preserve"> Includes any legal program costs not previously identified in another line.</t>
    </r>
  </si>
  <si>
    <t>7/1/17 thru 6/30/18 Projected</t>
  </si>
  <si>
    <t>7/1/17 thru 6/30/18 PROJECTED EXPENSES (civil legal services only)*</t>
  </si>
  <si>
    <t>2018-19 DVSA State Appropriation Grant App Financial &amp; Misc Report Instructions</t>
  </si>
  <si>
    <t xml:space="preserve">     example, resave this file with a new name of "Agency X 2018-19 DV Grant App Financial Reports".</t>
  </si>
  <si>
    <t>7/1/18 thru 6/30/19 Projected</t>
  </si>
  <si>
    <t>7/1/18 thru 6/30/19 PROJECTED EXPENSES (civil legal services only)*</t>
  </si>
  <si>
    <t>1-877-749-5045 or send email to carenas@wistaf.org.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</si>
</sst>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_(* #,##0.00_);_(* \(#,##0.00\);_(* \-??_);_(@_)"/>
    <numFmt numFmtId="165" formatCode="_(\$* #,##0.00_);_(\$* \(#,##0.00\);_(\$* \-??_);_(@_)"/>
    <numFmt numFmtId="166" formatCode="_(* #,##0_);_(* \(#,##0\);_(* \-??_);_(@_)"/>
  </numFmts>
  <fonts count="17" x14ac:knownFonts="1">
    <font>
      <sz val="10"/>
      <name val="Arial"/>
      <family val="2"/>
    </font>
    <font>
      <b/>
      <sz val="10"/>
      <name val="Verdana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color indexed="10"/>
      <name val="Garamond"/>
      <family val="1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0"/>
      <name val="Arial Narrow"/>
      <family val="2"/>
    </font>
    <font>
      <sz val="10"/>
      <name val="Arial Narrow"/>
      <family val="2"/>
    </font>
    <font>
      <u val="double"/>
      <sz val="10"/>
      <name val="Arial Narrow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Arial Narrow"/>
      <family val="2"/>
    </font>
    <font>
      <i/>
      <sz val="10"/>
      <name val="Garamond"/>
      <family val="1"/>
    </font>
    <font>
      <sz val="10"/>
      <name val="Garamond"/>
      <family val="1"/>
    </font>
    <font>
      <sz val="10"/>
      <name val="Courier New"/>
      <family val="3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theme="0" tint="-0.249977111117893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7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5">
    <xf numFmtId="0" fontId="0" fillId="0" borderId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5" fontId="16" fillId="0" borderId="0" applyFill="0" applyBorder="0" applyAlignment="0" applyProtection="0"/>
    <xf numFmtId="9" fontId="16" fillId="0" borderId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16" fontId="5" fillId="0" borderId="0" xfId="0" applyNumberFormat="1" applyFont="1"/>
    <xf numFmtId="0" fontId="8" fillId="0" borderId="0" xfId="0" applyFont="1"/>
    <xf numFmtId="0" fontId="5" fillId="0" borderId="0" xfId="0" applyFont="1" applyAlignment="1"/>
    <xf numFmtId="164" fontId="5" fillId="0" borderId="0" xfId="1" applyFont="1" applyFill="1" applyBorder="1" applyAlignment="1" applyProtection="1"/>
    <xf numFmtId="164" fontId="10" fillId="0" borderId="0" xfId="1" applyFont="1" applyFill="1" applyBorder="1" applyAlignment="1" applyProtection="1"/>
    <xf numFmtId="0" fontId="5" fillId="0" borderId="0" xfId="0" applyFont="1" applyAlignment="1">
      <alignment horizontal="left"/>
    </xf>
    <xf numFmtId="164" fontId="11" fillId="0" borderId="0" xfId="1" applyFont="1" applyFill="1" applyBorder="1" applyAlignment="1" applyProtection="1"/>
    <xf numFmtId="164" fontId="12" fillId="0" borderId="0" xfId="1" applyFont="1" applyFill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Border="1"/>
    <xf numFmtId="166" fontId="8" fillId="2" borderId="0" xfId="1" applyNumberFormat="1" applyFont="1" applyFill="1" applyBorder="1" applyAlignment="1" applyProtection="1">
      <alignment horizontal="right"/>
      <protection locked="0"/>
    </xf>
    <xf numFmtId="166" fontId="8" fillId="2" borderId="0" xfId="1" applyNumberFormat="1" applyFont="1" applyFill="1" applyBorder="1" applyAlignment="1" applyProtection="1">
      <alignment horizontal="right"/>
    </xf>
    <xf numFmtId="0" fontId="5" fillId="0" borderId="0" xfId="0" applyFont="1" applyBorder="1"/>
    <xf numFmtId="0" fontId="8" fillId="0" borderId="0" xfId="0" applyFont="1" applyFill="1" applyBorder="1"/>
    <xf numFmtId="0" fontId="5" fillId="0" borderId="0" xfId="0" applyFont="1" applyFill="1" applyBorder="1"/>
    <xf numFmtId="0" fontId="13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165" fontId="8" fillId="0" borderId="2" xfId="0" applyNumberFormat="1" applyFont="1" applyFill="1" applyBorder="1"/>
    <xf numFmtId="0" fontId="7" fillId="4" borderId="3" xfId="0" applyFont="1" applyFill="1" applyBorder="1" applyAlignment="1">
      <alignment horizontal="center"/>
    </xf>
    <xf numFmtId="166" fontId="8" fillId="0" borderId="4" xfId="1" applyNumberFormat="1" applyFont="1" applyFill="1" applyBorder="1" applyAlignment="1" applyProtection="1">
      <alignment horizontal="right"/>
    </xf>
    <xf numFmtId="164" fontId="11" fillId="0" borderId="0" xfId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7" fillId="7" borderId="5" xfId="0" applyFont="1" applyFill="1" applyBorder="1" applyAlignment="1">
      <alignment vertical="top" wrapText="1"/>
    </xf>
    <xf numFmtId="42" fontId="8" fillId="8" borderId="0" xfId="1" applyNumberFormat="1" applyFont="1" applyFill="1" applyBorder="1" applyAlignment="1" applyProtection="1">
      <alignment horizontal="right" vertical="top" wrapText="1"/>
    </xf>
    <xf numFmtId="0" fontId="7" fillId="5" borderId="6" xfId="0" applyFont="1" applyFill="1" applyBorder="1" applyAlignment="1">
      <alignment vertical="top" wrapText="1"/>
    </xf>
    <xf numFmtId="0" fontId="7" fillId="7" borderId="7" xfId="0" applyFont="1" applyFill="1" applyBorder="1" applyAlignment="1">
      <alignment vertical="top" wrapText="1"/>
    </xf>
    <xf numFmtId="0" fontId="7" fillId="5" borderId="8" xfId="0" applyFont="1" applyFill="1" applyBorder="1" applyAlignment="1">
      <alignment horizontal="center" wrapText="1"/>
    </xf>
    <xf numFmtId="42" fontId="7" fillId="9" borderId="9" xfId="0" applyNumberFormat="1" applyFont="1" applyFill="1" applyBorder="1" applyAlignment="1" applyProtection="1">
      <alignment horizontal="right"/>
      <protection locked="0"/>
    </xf>
    <xf numFmtId="41" fontId="8" fillId="3" borderId="10" xfId="0" applyNumberFormat="1" applyFont="1" applyFill="1" applyBorder="1" applyProtection="1">
      <protection locked="0"/>
    </xf>
    <xf numFmtId="41" fontId="8" fillId="4" borderId="11" xfId="1" applyNumberFormat="1" applyFont="1" applyFill="1" applyBorder="1" applyAlignment="1" applyProtection="1">
      <alignment horizontal="right"/>
      <protection locked="0"/>
    </xf>
    <xf numFmtId="41" fontId="8" fillId="3" borderId="12" xfId="0" applyNumberFormat="1" applyFont="1" applyFill="1" applyBorder="1" applyProtection="1">
      <protection locked="0"/>
    </xf>
    <xf numFmtId="41" fontId="8" fillId="4" borderId="13" xfId="1" applyNumberFormat="1" applyFont="1" applyFill="1" applyBorder="1" applyAlignment="1" applyProtection="1">
      <alignment horizontal="right"/>
      <protection locked="0"/>
    </xf>
    <xf numFmtId="41" fontId="8" fillId="0" borderId="14" xfId="0" applyNumberFormat="1" applyFont="1" applyFill="1" applyBorder="1"/>
    <xf numFmtId="41" fontId="8" fillId="0" borderId="13" xfId="1" applyNumberFormat="1" applyFont="1" applyFill="1" applyBorder="1" applyAlignment="1" applyProtection="1">
      <alignment horizontal="right"/>
    </xf>
    <xf numFmtId="41" fontId="8" fillId="4" borderId="15" xfId="1" applyNumberFormat="1" applyFont="1" applyFill="1" applyBorder="1" applyAlignment="1" applyProtection="1">
      <alignment horizontal="right"/>
      <protection locked="0"/>
    </xf>
    <xf numFmtId="41" fontId="8" fillId="4" borderId="16" xfId="1" applyNumberFormat="1" applyFont="1" applyFill="1" applyBorder="1" applyAlignment="1" applyProtection="1">
      <alignment horizontal="right"/>
      <protection locked="0"/>
    </xf>
    <xf numFmtId="42" fontId="7" fillId="3" borderId="17" xfId="0" applyNumberFormat="1" applyFont="1" applyFill="1" applyBorder="1"/>
    <xf numFmtId="42" fontId="7" fillId="4" borderId="18" xfId="0" applyNumberFormat="1" applyFont="1" applyFill="1" applyBorder="1"/>
    <xf numFmtId="42" fontId="7" fillId="3" borderId="19" xfId="0" applyNumberFormat="1" applyFont="1" applyFill="1" applyBorder="1"/>
    <xf numFmtId="42" fontId="7" fillId="4" borderId="20" xfId="1" applyNumberFormat="1" applyFont="1" applyFill="1" applyBorder="1" applyAlignment="1" applyProtection="1">
      <alignment horizontal="right"/>
    </xf>
    <xf numFmtId="42" fontId="7" fillId="4" borderId="20" xfId="0" applyNumberFormat="1" applyFont="1" applyFill="1" applyBorder="1"/>
    <xf numFmtId="0" fontId="5" fillId="7" borderId="0" xfId="0" applyFont="1" applyFill="1" applyBorder="1" applyAlignment="1">
      <alignment vertical="top" wrapText="1"/>
    </xf>
    <xf numFmtId="42" fontId="8" fillId="8" borderId="21" xfId="1" applyNumberFormat="1" applyFont="1" applyFill="1" applyBorder="1" applyAlignment="1" applyProtection="1">
      <alignment horizontal="right" vertical="top" wrapText="1"/>
    </xf>
    <xf numFmtId="0" fontId="5" fillId="7" borderId="21" xfId="0" applyFont="1" applyFill="1" applyBorder="1" applyAlignment="1">
      <alignment vertical="top" wrapText="1"/>
    </xf>
    <xf numFmtId="164" fontId="11" fillId="7" borderId="22" xfId="1" applyFont="1" applyFill="1" applyBorder="1" applyAlignment="1" applyProtection="1">
      <alignment vertical="top" wrapText="1"/>
    </xf>
    <xf numFmtId="0" fontId="7" fillId="7" borderId="23" xfId="0" applyFont="1" applyFill="1" applyBorder="1" applyAlignment="1">
      <alignment vertical="top" wrapText="1"/>
    </xf>
    <xf numFmtId="0" fontId="5" fillId="7" borderId="23" xfId="0" applyFont="1" applyFill="1" applyBorder="1" applyAlignment="1">
      <alignment vertical="top" wrapText="1"/>
    </xf>
    <xf numFmtId="42" fontId="1" fillId="10" borderId="9" xfId="0" applyNumberFormat="1" applyFont="1" applyFill="1" applyBorder="1" applyAlignment="1">
      <alignment vertical="top" wrapText="1"/>
    </xf>
    <xf numFmtId="164" fontId="11" fillId="7" borderId="24" xfId="1" applyFont="1" applyFill="1" applyBorder="1" applyAlignment="1" applyProtection="1">
      <alignment vertical="top" wrapText="1"/>
    </xf>
    <xf numFmtId="0" fontId="7" fillId="0" borderId="25" xfId="0" applyFont="1" applyBorder="1"/>
    <xf numFmtId="0" fontId="7" fillId="4" borderId="26" xfId="0" applyFont="1" applyFill="1" applyBorder="1" applyAlignment="1">
      <alignment horizontal="center" wrapText="1"/>
    </xf>
    <xf numFmtId="0" fontId="8" fillId="0" borderId="27" xfId="0" applyFont="1" applyBorder="1"/>
    <xf numFmtId="41" fontId="8" fillId="4" borderId="28" xfId="1" applyNumberFormat="1" applyFont="1" applyFill="1" applyBorder="1" applyAlignment="1" applyProtection="1">
      <protection locked="0"/>
    </xf>
    <xf numFmtId="0" fontId="8" fillId="0" borderId="27" xfId="0" applyFont="1" applyFill="1" applyBorder="1" applyProtection="1">
      <protection locked="0"/>
    </xf>
    <xf numFmtId="41" fontId="9" fillId="4" borderId="28" xfId="1" applyNumberFormat="1" applyFont="1" applyFill="1" applyBorder="1" applyAlignment="1" applyProtection="1">
      <protection locked="0"/>
    </xf>
    <xf numFmtId="0" fontId="8" fillId="0" borderId="29" xfId="0" applyFont="1" applyFill="1" applyBorder="1" applyProtection="1">
      <protection locked="0"/>
    </xf>
    <xf numFmtId="41" fontId="9" fillId="4" borderId="30" xfId="1" applyNumberFormat="1" applyFont="1" applyFill="1" applyBorder="1" applyAlignment="1" applyProtection="1">
      <protection locked="0"/>
    </xf>
    <xf numFmtId="41" fontId="9" fillId="4" borderId="31" xfId="1" applyNumberFormat="1" applyFont="1" applyFill="1" applyBorder="1" applyAlignment="1" applyProtection="1">
      <protection locked="0"/>
    </xf>
    <xf numFmtId="0" fontId="7" fillId="0" borderId="29" xfId="0" applyFont="1" applyBorder="1"/>
    <xf numFmtId="41" fontId="8" fillId="4" borderId="32" xfId="1" applyNumberFormat="1" applyFont="1" applyFill="1" applyBorder="1" applyAlignment="1" applyProtection="1"/>
    <xf numFmtId="41" fontId="8" fillId="4" borderId="26" xfId="1" applyNumberFormat="1" applyFont="1" applyFill="1" applyBorder="1" applyAlignment="1" applyProtection="1">
      <protection locked="0"/>
    </xf>
    <xf numFmtId="41" fontId="8" fillId="4" borderId="33" xfId="1" applyNumberFormat="1" applyFont="1" applyFill="1" applyBorder="1" applyAlignment="1" applyProtection="1"/>
    <xf numFmtId="0" fontId="7" fillId="0" borderId="27" xfId="0" applyFont="1" applyBorder="1"/>
    <xf numFmtId="41" fontId="7" fillId="4" borderId="34" xfId="1" applyNumberFormat="1" applyFont="1" applyFill="1" applyBorder="1" applyAlignment="1" applyProtection="1"/>
    <xf numFmtId="0" fontId="8" fillId="0" borderId="35" xfId="0" applyFont="1" applyBorder="1"/>
    <xf numFmtId="41" fontId="8" fillId="4" borderId="36" xfId="1" applyNumberFormat="1" applyFont="1" applyFill="1" applyBorder="1" applyAlignment="1" applyProtection="1">
      <alignment horizontal="center"/>
      <protection locked="0"/>
    </xf>
    <xf numFmtId="0" fontId="8" fillId="0" borderId="37" xfId="0" applyFont="1" applyBorder="1" applyAlignment="1">
      <alignment wrapText="1"/>
    </xf>
    <xf numFmtId="0" fontId="7" fillId="3" borderId="24" xfId="0" applyFont="1" applyFill="1" applyBorder="1" applyAlignment="1">
      <alignment horizontal="center"/>
    </xf>
    <xf numFmtId="0" fontId="7" fillId="0" borderId="38" xfId="0" applyFont="1" applyBorder="1"/>
    <xf numFmtId="164" fontId="8" fillId="0" borderId="39" xfId="1" applyNumberFormat="1" applyFont="1" applyFill="1" applyBorder="1" applyAlignment="1" applyProtection="1">
      <alignment horizontal="right"/>
    </xf>
    <xf numFmtId="41" fontId="8" fillId="3" borderId="40" xfId="1" applyNumberFormat="1" applyFont="1" applyFill="1" applyBorder="1" applyAlignment="1" applyProtection="1">
      <alignment horizontal="right"/>
    </xf>
    <xf numFmtId="0" fontId="7" fillId="0" borderId="27" xfId="0" applyFont="1" applyBorder="1" applyAlignment="1">
      <alignment horizontal="right"/>
    </xf>
    <xf numFmtId="42" fontId="7" fillId="3" borderId="41" xfId="1" applyNumberFormat="1" applyFont="1" applyFill="1" applyBorder="1" applyAlignment="1" applyProtection="1">
      <alignment horizontal="right"/>
    </xf>
    <xf numFmtId="41" fontId="8" fillId="3" borderId="42" xfId="1" applyNumberFormat="1" applyFont="1" applyFill="1" applyBorder="1" applyAlignment="1" applyProtection="1">
      <alignment horizontal="right"/>
    </xf>
    <xf numFmtId="41" fontId="8" fillId="0" borderId="42" xfId="1" applyNumberFormat="1" applyFont="1" applyFill="1" applyBorder="1" applyAlignment="1" applyProtection="1">
      <alignment horizontal="right"/>
    </xf>
    <xf numFmtId="0" fontId="8" fillId="0" borderId="27" xfId="0" applyFont="1" applyBorder="1" applyAlignment="1">
      <alignment horizontal="left"/>
    </xf>
    <xf numFmtId="41" fontId="8" fillId="3" borderId="43" xfId="1" applyNumberFormat="1" applyFont="1" applyFill="1" applyBorder="1" applyAlignment="1" applyProtection="1">
      <alignment horizontal="right"/>
    </xf>
    <xf numFmtId="0" fontId="8" fillId="0" borderId="29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41" fontId="8" fillId="3" borderId="24" xfId="1" applyNumberFormat="1" applyFont="1" applyFill="1" applyBorder="1" applyAlignment="1" applyProtection="1">
      <alignment horizontal="right"/>
    </xf>
    <xf numFmtId="42" fontId="7" fillId="3" borderId="41" xfId="0" applyNumberFormat="1" applyFont="1" applyFill="1" applyBorder="1"/>
    <xf numFmtId="0" fontId="7" fillId="0" borderId="35" xfId="0" applyFont="1" applyBorder="1" applyAlignment="1">
      <alignment horizontal="left"/>
    </xf>
    <xf numFmtId="42" fontId="7" fillId="3" borderId="44" xfId="0" applyNumberFormat="1" applyFont="1" applyFill="1" applyBorder="1"/>
    <xf numFmtId="42" fontId="7" fillId="4" borderId="45" xfId="0" applyNumberFormat="1" applyFont="1" applyFill="1" applyBorder="1"/>
    <xf numFmtId="42" fontId="7" fillId="3" borderId="9" xfId="0" applyNumberFormat="1" applyFont="1" applyFill="1" applyBorder="1"/>
    <xf numFmtId="165" fontId="8" fillId="0" borderId="14" xfId="0" applyNumberFormat="1" applyFont="1" applyFill="1" applyBorder="1"/>
    <xf numFmtId="166" fontId="8" fillId="0" borderId="13" xfId="1" applyNumberFormat="1" applyFont="1" applyFill="1" applyBorder="1" applyAlignment="1" applyProtection="1">
      <alignment horizontal="right"/>
    </xf>
    <xf numFmtId="0" fontId="8" fillId="0" borderId="46" xfId="0" applyFont="1" applyBorder="1" applyAlignment="1">
      <alignment wrapText="1"/>
    </xf>
    <xf numFmtId="0" fontId="7" fillId="3" borderId="47" xfId="0" applyFont="1" applyFill="1" applyBorder="1" applyAlignment="1">
      <alignment horizontal="center" wrapText="1"/>
    </xf>
    <xf numFmtId="0" fontId="7" fillId="4" borderId="48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164" fontId="8" fillId="0" borderId="42" xfId="1" applyNumberFormat="1" applyFont="1" applyFill="1" applyBorder="1" applyAlignment="1" applyProtection="1">
      <alignment horizontal="right"/>
    </xf>
    <xf numFmtId="0" fontId="7" fillId="0" borderId="50" xfId="0" applyFont="1" applyBorder="1" applyAlignment="1">
      <alignment horizontal="left"/>
    </xf>
    <xf numFmtId="42" fontId="7" fillId="3" borderId="51" xfId="0" applyNumberFormat="1" applyFont="1" applyFill="1" applyBorder="1"/>
    <xf numFmtId="0" fontId="8" fillId="0" borderId="7" xfId="0" applyFont="1" applyBorder="1"/>
    <xf numFmtId="166" fontId="8" fillId="2" borderId="24" xfId="1" applyNumberFormat="1" applyFont="1" applyFill="1" applyBorder="1" applyAlignment="1" applyProtection="1">
      <alignment horizontal="right"/>
    </xf>
    <xf numFmtId="0" fontId="7" fillId="3" borderId="59" xfId="0" applyFont="1" applyFill="1" applyBorder="1" applyAlignment="1">
      <alignment horizontal="center" wrapText="1"/>
    </xf>
    <xf numFmtId="41" fontId="8" fillId="3" borderId="0" xfId="0" applyNumberFormat="1" applyFont="1" applyFill="1" applyBorder="1" applyAlignment="1"/>
    <xf numFmtId="41" fontId="8" fillId="3" borderId="52" xfId="1" applyNumberFormat="1" applyFont="1" applyFill="1" applyBorder="1" applyAlignment="1" applyProtection="1">
      <protection locked="0"/>
    </xf>
    <xf numFmtId="41" fontId="9" fillId="3" borderId="52" xfId="1" applyNumberFormat="1" applyFont="1" applyFill="1" applyBorder="1" applyAlignment="1" applyProtection="1">
      <protection locked="0"/>
    </xf>
    <xf numFmtId="41" fontId="9" fillId="3" borderId="60" xfId="1" applyNumberFormat="1" applyFont="1" applyFill="1" applyBorder="1" applyAlignment="1" applyProtection="1">
      <protection locked="0"/>
    </xf>
    <xf numFmtId="41" fontId="9" fillId="3" borderId="61" xfId="1" applyNumberFormat="1" applyFont="1" applyFill="1" applyBorder="1" applyAlignment="1" applyProtection="1">
      <protection locked="0"/>
    </xf>
    <xf numFmtId="41" fontId="8" fillId="3" borderId="62" xfId="1" applyNumberFormat="1" applyFont="1" applyFill="1" applyBorder="1" applyAlignment="1" applyProtection="1"/>
    <xf numFmtId="41" fontId="8" fillId="3" borderId="59" xfId="1" applyNumberFormat="1" applyFont="1" applyFill="1" applyBorder="1" applyAlignment="1" applyProtection="1">
      <protection locked="0"/>
    </xf>
    <xf numFmtId="41" fontId="8" fillId="3" borderId="63" xfId="1" applyNumberFormat="1" applyFont="1" applyFill="1" applyBorder="1" applyAlignment="1" applyProtection="1"/>
    <xf numFmtId="41" fontId="7" fillId="3" borderId="64" xfId="1" applyNumberFormat="1" applyFont="1" applyFill="1" applyBorder="1" applyAlignment="1" applyProtection="1"/>
    <xf numFmtId="0" fontId="7" fillId="5" borderId="65" xfId="0" applyFont="1" applyFill="1" applyBorder="1" applyAlignment="1">
      <alignment horizontal="center" wrapText="1"/>
    </xf>
    <xf numFmtId="42" fontId="7" fillId="9" borderId="66" xfId="0" applyNumberFormat="1" applyFont="1" applyFill="1" applyBorder="1" applyAlignment="1" applyProtection="1">
      <alignment horizontal="right"/>
      <protection locked="0"/>
    </xf>
    <xf numFmtId="41" fontId="8" fillId="3" borderId="67" xfId="1" applyNumberFormat="1" applyFont="1" applyFill="1" applyBorder="1" applyAlignment="1" applyProtection="1">
      <alignment horizontal="center"/>
      <protection locked="0"/>
    </xf>
    <xf numFmtId="0" fontId="1" fillId="6" borderId="52" xfId="0" applyFont="1" applyFill="1" applyBorder="1" applyAlignment="1">
      <alignment horizontal="left"/>
    </xf>
    <xf numFmtId="0" fontId="7" fillId="5" borderId="6" xfId="0" applyFont="1" applyFill="1" applyBorder="1" applyAlignment="1">
      <alignment wrapText="1"/>
    </xf>
    <xf numFmtId="0" fontId="7" fillId="5" borderId="54" xfId="0" applyFont="1" applyFill="1" applyBorder="1" applyAlignment="1">
      <alignment wrapText="1"/>
    </xf>
    <xf numFmtId="0" fontId="6" fillId="0" borderId="5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42" fontId="1" fillId="11" borderId="9" xfId="0" applyNumberFormat="1" applyFont="1" applyFill="1" applyBorder="1" applyAlignment="1">
      <alignment vertical="top" wrapText="1"/>
    </xf>
    <xf numFmtId="0" fontId="7" fillId="12" borderId="6" xfId="0" applyFont="1" applyFill="1" applyBorder="1" applyAlignment="1">
      <alignment vertical="top"/>
    </xf>
    <xf numFmtId="42" fontId="8" fillId="12" borderId="21" xfId="1" applyNumberFormat="1" applyFont="1" applyFill="1" applyBorder="1" applyAlignment="1" applyProtection="1">
      <alignment horizontal="right" vertical="top" wrapText="1"/>
    </xf>
    <xf numFmtId="0" fontId="5" fillId="11" borderId="21" xfId="0" applyFont="1" applyFill="1" applyBorder="1" applyAlignment="1">
      <alignment vertical="top" wrapText="1"/>
    </xf>
    <xf numFmtId="164" fontId="11" fillId="11" borderId="22" xfId="1" applyFont="1" applyFill="1" applyBorder="1" applyAlignment="1" applyProtection="1">
      <alignment vertical="top" wrapText="1"/>
    </xf>
    <xf numFmtId="0" fontId="7" fillId="12" borderId="7" xfId="0" applyFont="1" applyFill="1" applyBorder="1" applyAlignment="1">
      <alignment vertical="top"/>
    </xf>
    <xf numFmtId="42" fontId="8" fillId="12" borderId="0" xfId="1" applyNumberFormat="1" applyFont="1" applyFill="1" applyBorder="1" applyAlignment="1" applyProtection="1">
      <alignment horizontal="right" vertical="top" wrapText="1"/>
    </xf>
    <xf numFmtId="0" fontId="5" fillId="11" borderId="0" xfId="0" applyFont="1" applyFill="1" applyBorder="1" applyAlignment="1">
      <alignment vertical="top" wrapText="1"/>
    </xf>
    <xf numFmtId="164" fontId="11" fillId="11" borderId="24" xfId="1" applyFont="1" applyFill="1" applyBorder="1" applyAlignment="1" applyProtection="1">
      <alignment vertical="top" wrapText="1"/>
    </xf>
    <xf numFmtId="0" fontId="7" fillId="11" borderId="5" xfId="0" applyFont="1" applyFill="1" applyBorder="1" applyAlignment="1">
      <alignment vertical="top"/>
    </xf>
    <xf numFmtId="0" fontId="7" fillId="11" borderId="23" xfId="0" applyFont="1" applyFill="1" applyBorder="1" applyAlignment="1">
      <alignment vertical="top" wrapText="1"/>
    </xf>
    <xf numFmtId="0" fontId="5" fillId="11" borderId="23" xfId="0" applyFont="1" applyFill="1" applyBorder="1" applyAlignment="1">
      <alignment vertical="top" wrapText="1"/>
    </xf>
  </cellXfs>
  <cellStyles count="5">
    <cellStyle name="Comma" xfId="1" builtinId="3"/>
    <cellStyle name="Comma 2" xfId="2"/>
    <cellStyle name="Currency 2" xfId="3"/>
    <cellStyle name="Normal" xfId="0" builtinId="0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90" zoomScaleNormal="90" workbookViewId="0">
      <selection activeCell="A25" sqref="A25"/>
    </sheetView>
  </sheetViews>
  <sheetFormatPr defaultRowHeight="12.75" x14ac:dyDescent="0.2"/>
  <cols>
    <col min="9" max="9" width="14.42578125" customWidth="1"/>
  </cols>
  <sheetData>
    <row r="1" spans="1:9" ht="20.100000000000001" customHeight="1" x14ac:dyDescent="0.2">
      <c r="A1" s="117" t="s">
        <v>95</v>
      </c>
      <c r="B1" s="117"/>
      <c r="C1" s="117"/>
      <c r="D1" s="117"/>
      <c r="E1" s="117"/>
      <c r="F1" s="117"/>
      <c r="G1" s="117"/>
      <c r="H1" s="117"/>
      <c r="I1" s="117"/>
    </row>
    <row r="2" spans="1:9" ht="20.100000000000001" customHeight="1" x14ac:dyDescent="0.2"/>
    <row r="3" spans="1:9" ht="20.100000000000001" customHeight="1" x14ac:dyDescent="0.25">
      <c r="A3" s="1" t="s">
        <v>0</v>
      </c>
    </row>
    <row r="4" spans="1:9" ht="20.100000000000001" customHeight="1" x14ac:dyDescent="0.25">
      <c r="A4" s="1" t="s">
        <v>1</v>
      </c>
    </row>
    <row r="5" spans="1:9" ht="20.100000000000001" customHeight="1" x14ac:dyDescent="0.25">
      <c r="A5" s="1"/>
    </row>
    <row r="6" spans="1:9" ht="20.100000000000001" customHeight="1" x14ac:dyDescent="0.25">
      <c r="A6" s="2" t="s">
        <v>2</v>
      </c>
    </row>
    <row r="7" spans="1:9" ht="20.100000000000001" customHeight="1" x14ac:dyDescent="0.25">
      <c r="A7" s="1" t="s">
        <v>3</v>
      </c>
    </row>
    <row r="8" spans="1:9" ht="20.100000000000001" customHeight="1" x14ac:dyDescent="0.25">
      <c r="A8" s="1" t="s">
        <v>4</v>
      </c>
    </row>
    <row r="9" spans="1:9" ht="20.100000000000001" customHeight="1" x14ac:dyDescent="0.25">
      <c r="A9" s="1" t="s">
        <v>96</v>
      </c>
    </row>
    <row r="10" spans="1:9" ht="20.100000000000001" customHeight="1" x14ac:dyDescent="0.25">
      <c r="A10" s="1"/>
    </row>
    <row r="11" spans="1:9" ht="20.100000000000001" customHeight="1" x14ac:dyDescent="0.25">
      <c r="A11" s="1" t="s">
        <v>5</v>
      </c>
    </row>
    <row r="12" spans="1:9" ht="20.100000000000001" customHeight="1" x14ac:dyDescent="0.25">
      <c r="A12" s="1" t="s">
        <v>6</v>
      </c>
    </row>
    <row r="13" spans="1:9" ht="20.100000000000001" customHeight="1" x14ac:dyDescent="0.25">
      <c r="A13" s="1" t="s">
        <v>7</v>
      </c>
    </row>
    <row r="14" spans="1:9" ht="20.100000000000001" customHeight="1" x14ac:dyDescent="0.25">
      <c r="A14" s="1" t="s">
        <v>8</v>
      </c>
    </row>
    <row r="15" spans="1:9" ht="20.100000000000001" customHeight="1" x14ac:dyDescent="0.25">
      <c r="A15" s="1" t="s">
        <v>9</v>
      </c>
    </row>
    <row r="16" spans="1:9" ht="20.100000000000001" customHeight="1" x14ac:dyDescent="0.25">
      <c r="A16" s="1" t="s">
        <v>10</v>
      </c>
    </row>
    <row r="17" spans="1:1" ht="20.100000000000001" customHeight="1" x14ac:dyDescent="0.25">
      <c r="A17" s="1"/>
    </row>
    <row r="18" spans="1:1" ht="20.100000000000001" customHeight="1" x14ac:dyDescent="0.25">
      <c r="A18" s="1" t="s">
        <v>76</v>
      </c>
    </row>
    <row r="19" spans="1:1" ht="20.100000000000001" customHeight="1" x14ac:dyDescent="0.25">
      <c r="A19" s="1" t="s">
        <v>11</v>
      </c>
    </row>
    <row r="20" spans="1:1" ht="20.100000000000001" customHeight="1" x14ac:dyDescent="0.25">
      <c r="A20" s="1" t="s">
        <v>12</v>
      </c>
    </row>
    <row r="21" spans="1:1" ht="20.100000000000001" customHeight="1" x14ac:dyDescent="0.25">
      <c r="A21" s="1"/>
    </row>
    <row r="22" spans="1:1" ht="20.100000000000001" customHeight="1" x14ac:dyDescent="0.25">
      <c r="A22" s="1" t="s">
        <v>13</v>
      </c>
    </row>
    <row r="23" spans="1:1" ht="20.100000000000001" customHeight="1" x14ac:dyDescent="0.25">
      <c r="A23" s="1" t="s">
        <v>99</v>
      </c>
    </row>
    <row r="24" spans="1:1" ht="15" x14ac:dyDescent="0.25">
      <c r="A24" s="1"/>
    </row>
    <row r="25" spans="1:1" ht="15" x14ac:dyDescent="0.25">
      <c r="A25" s="1"/>
    </row>
    <row r="26" spans="1:1" ht="15" x14ac:dyDescent="0.25">
      <c r="A26" s="1"/>
    </row>
    <row r="27" spans="1:1" ht="15" x14ac:dyDescent="0.25">
      <c r="A27" s="1"/>
    </row>
  </sheetData>
  <sheetProtection selectLockedCells="1" selectUnlockedCells="1"/>
  <mergeCells count="1">
    <mergeCell ref="A1:I1"/>
  </mergeCells>
  <pageMargins left="1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4" zoomScale="90" zoomScaleNormal="90" workbookViewId="0">
      <selection activeCell="E19" sqref="E19"/>
    </sheetView>
  </sheetViews>
  <sheetFormatPr defaultRowHeight="12.75" x14ac:dyDescent="0.2"/>
  <cols>
    <col min="1" max="1" width="50.140625" style="3" customWidth="1"/>
    <col min="2" max="3" width="16.7109375" style="3" customWidth="1"/>
    <col min="4" max="6" width="9.140625" style="3"/>
    <col min="7" max="8" width="0" style="3" hidden="1" customWidth="1"/>
    <col min="9" max="16384" width="9.140625" style="3"/>
  </cols>
  <sheetData>
    <row r="1" spans="1:8" s="4" customFormat="1" ht="20.100000000000001" customHeight="1" thickBot="1" x14ac:dyDescent="0.25">
      <c r="A1" s="120" t="s">
        <v>77</v>
      </c>
      <c r="B1" s="121"/>
      <c r="C1" s="122"/>
    </row>
    <row r="2" spans="1:8" ht="25.5" x14ac:dyDescent="0.2">
      <c r="A2" s="57"/>
      <c r="B2" s="104" t="s">
        <v>93</v>
      </c>
      <c r="C2" s="58" t="s">
        <v>97</v>
      </c>
      <c r="G2" s="3" t="s">
        <v>14</v>
      </c>
    </row>
    <row r="3" spans="1:8" ht="20.100000000000001" customHeight="1" x14ac:dyDescent="0.2">
      <c r="A3" s="59" t="s">
        <v>15</v>
      </c>
      <c r="B3" s="105"/>
      <c r="C3" s="60"/>
      <c r="G3" s="5" t="s">
        <v>16</v>
      </c>
      <c r="H3" s="3">
        <v>2694.5</v>
      </c>
    </row>
    <row r="4" spans="1:8" ht="20.100000000000001" customHeight="1" x14ac:dyDescent="0.2">
      <c r="A4" s="59" t="s">
        <v>17</v>
      </c>
      <c r="B4" s="106"/>
      <c r="C4" s="60"/>
    </row>
    <row r="5" spans="1:8" ht="20.100000000000001" customHeight="1" x14ac:dyDescent="0.2">
      <c r="A5" s="59" t="s">
        <v>18</v>
      </c>
      <c r="B5" s="106"/>
      <c r="C5" s="60"/>
      <c r="G5" s="3" t="s">
        <v>19</v>
      </c>
      <c r="H5" s="3">
        <v>3455.25</v>
      </c>
    </row>
    <row r="6" spans="1:8" ht="20.100000000000001" customHeight="1" x14ac:dyDescent="0.2">
      <c r="A6" s="59" t="s">
        <v>20</v>
      </c>
      <c r="B6" s="106"/>
      <c r="C6" s="60"/>
      <c r="G6" s="3" t="s">
        <v>21</v>
      </c>
      <c r="H6" s="3">
        <v>6553.5</v>
      </c>
    </row>
    <row r="7" spans="1:8" ht="20.100000000000001" customHeight="1" x14ac:dyDescent="0.2">
      <c r="A7" s="59" t="s">
        <v>22</v>
      </c>
      <c r="B7" s="106"/>
      <c r="C7" s="60"/>
    </row>
    <row r="8" spans="1:8" ht="20.100000000000001" customHeight="1" x14ac:dyDescent="0.2">
      <c r="A8" s="59" t="s">
        <v>23</v>
      </c>
      <c r="B8" s="106"/>
      <c r="C8" s="60"/>
    </row>
    <row r="9" spans="1:8" ht="20.100000000000001" customHeight="1" x14ac:dyDescent="0.2">
      <c r="A9" s="59" t="s">
        <v>24</v>
      </c>
      <c r="B9" s="106"/>
      <c r="C9" s="60"/>
    </row>
    <row r="10" spans="1:8" ht="20.100000000000001" customHeight="1" x14ac:dyDescent="0.2">
      <c r="A10" s="59" t="s">
        <v>25</v>
      </c>
      <c r="B10" s="106"/>
      <c r="C10" s="60"/>
      <c r="G10" s="3" t="s">
        <v>26</v>
      </c>
      <c r="H10" s="3">
        <v>1219.75</v>
      </c>
    </row>
    <row r="11" spans="1:8" ht="20.100000000000001" customHeight="1" x14ac:dyDescent="0.2">
      <c r="A11" s="59" t="s">
        <v>27</v>
      </c>
      <c r="B11" s="106"/>
      <c r="C11" s="60"/>
      <c r="G11" s="3" t="s">
        <v>28</v>
      </c>
      <c r="H11" s="3">
        <v>4279.75</v>
      </c>
    </row>
    <row r="12" spans="1:8" ht="20.100000000000001" customHeight="1" x14ac:dyDescent="0.2">
      <c r="A12" s="59" t="s">
        <v>29</v>
      </c>
      <c r="B12" s="106"/>
      <c r="C12" s="60"/>
    </row>
    <row r="13" spans="1:8" ht="20.100000000000001" customHeight="1" x14ac:dyDescent="0.2">
      <c r="A13" s="59" t="s">
        <v>30</v>
      </c>
      <c r="B13" s="106"/>
      <c r="C13" s="60"/>
    </row>
    <row r="14" spans="1:8" ht="20.100000000000001" customHeight="1" x14ac:dyDescent="0.2">
      <c r="A14" s="61" t="s">
        <v>31</v>
      </c>
      <c r="B14" s="107"/>
      <c r="C14" s="62"/>
    </row>
    <row r="15" spans="1:8" ht="20.100000000000001" customHeight="1" x14ac:dyDescent="0.2">
      <c r="A15" s="63" t="s">
        <v>22</v>
      </c>
      <c r="B15" s="107"/>
      <c r="C15" s="62"/>
    </row>
    <row r="16" spans="1:8" ht="20.100000000000001" customHeight="1" x14ac:dyDescent="0.2">
      <c r="A16" s="63" t="s">
        <v>23</v>
      </c>
      <c r="B16" s="107"/>
      <c r="C16" s="62"/>
    </row>
    <row r="17" spans="1:3" ht="20.100000000000001" customHeight="1" x14ac:dyDescent="0.2">
      <c r="A17" s="63" t="s">
        <v>24</v>
      </c>
      <c r="B17" s="108"/>
      <c r="C17" s="64"/>
    </row>
    <row r="18" spans="1:3" ht="20.100000000000001" customHeight="1" x14ac:dyDescent="0.2">
      <c r="A18" s="63" t="s">
        <v>63</v>
      </c>
      <c r="B18" s="109"/>
      <c r="C18" s="65"/>
    </row>
    <row r="19" spans="1:3" ht="20.100000000000001" customHeight="1" thickBot="1" x14ac:dyDescent="0.25">
      <c r="A19" s="66" t="s">
        <v>32</v>
      </c>
      <c r="B19" s="110">
        <f>SUM(B3:B18)</f>
        <v>0</v>
      </c>
      <c r="C19" s="67">
        <f>SUM(C3:C18)</f>
        <v>0</v>
      </c>
    </row>
    <row r="20" spans="1:3" ht="20.100000000000001" customHeight="1" thickTop="1" x14ac:dyDescent="0.2">
      <c r="A20" s="59" t="s">
        <v>33</v>
      </c>
      <c r="B20" s="111"/>
      <c r="C20" s="68"/>
    </row>
    <row r="21" spans="1:3" ht="20.100000000000001" customHeight="1" x14ac:dyDescent="0.2">
      <c r="A21" s="59" t="s">
        <v>34</v>
      </c>
      <c r="B21" s="106"/>
      <c r="C21" s="60"/>
    </row>
    <row r="22" spans="1:3" ht="20.100000000000001" customHeight="1" thickBot="1" x14ac:dyDescent="0.25">
      <c r="A22" s="59" t="s">
        <v>35</v>
      </c>
      <c r="B22" s="112">
        <f>SUM(B20:B21)</f>
        <v>0</v>
      </c>
      <c r="C22" s="69">
        <f>SUM(C20:C21)</f>
        <v>0</v>
      </c>
    </row>
    <row r="23" spans="1:3" ht="20.100000000000001" customHeight="1" thickTop="1" thickBot="1" x14ac:dyDescent="0.25">
      <c r="A23" s="70" t="s">
        <v>36</v>
      </c>
      <c r="B23" s="113">
        <f>B19+B22</f>
        <v>0</v>
      </c>
      <c r="C23" s="71">
        <f>C19+C22</f>
        <v>0</v>
      </c>
    </row>
    <row r="24" spans="1:3" ht="20.100000000000001" customHeight="1" thickTop="1" thickBot="1" x14ac:dyDescent="0.25">
      <c r="A24" s="72" t="s">
        <v>37</v>
      </c>
      <c r="B24" s="116"/>
      <c r="C24" s="73"/>
    </row>
    <row r="25" spans="1:3" ht="18" customHeight="1" thickBot="1" x14ac:dyDescent="0.25">
      <c r="A25" s="6"/>
      <c r="B25" s="6"/>
    </row>
    <row r="26" spans="1:3" ht="28.15" customHeight="1" thickBot="1" x14ac:dyDescent="0.25">
      <c r="A26" s="118" t="s">
        <v>38</v>
      </c>
      <c r="B26" s="114" t="s">
        <v>93</v>
      </c>
      <c r="C26" s="34" t="s">
        <v>97</v>
      </c>
    </row>
    <row r="27" spans="1:3" ht="39.6" customHeight="1" thickBot="1" x14ac:dyDescent="0.25">
      <c r="A27" s="119"/>
      <c r="B27" s="115"/>
      <c r="C27" s="35"/>
    </row>
  </sheetData>
  <sheetProtection selectLockedCells="1" selectUnlockedCells="1"/>
  <mergeCells count="2">
    <mergeCell ref="A26:A27"/>
    <mergeCell ref="A1:C1"/>
  </mergeCells>
  <pageMargins left="0.5" right="0.5" top="1" bottom="1" header="0.5" footer="0.5"/>
  <pageSetup firstPageNumber="0" orientation="portrait" horizontalDpi="300" verticalDpi="300" r:id="rId1"/>
  <headerFooter alignWithMargins="0">
    <oddHeader>&amp;C&amp;"Verdana,Bold"&amp;12A. Revenue/Sources of Funds</oddHeader>
    <oddFooter>&amp;LWisconsin Trust Account Foundation, Inc.&amp;R2016-17 DVSA State Appr Grant App Financial and Misc Reports  - 1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7"/>
  <sheetViews>
    <sheetView zoomScale="90" zoomScaleNormal="90" workbookViewId="0">
      <selection activeCell="A25" sqref="A25"/>
    </sheetView>
  </sheetViews>
  <sheetFormatPr defaultColWidth="11.5703125" defaultRowHeight="12.75" x14ac:dyDescent="0.2"/>
  <cols>
    <col min="1" max="1" width="39.7109375" style="3" customWidth="1"/>
    <col min="2" max="2" width="15.7109375" customWidth="1"/>
    <col min="3" max="4" width="15.7109375" style="3" customWidth="1"/>
    <col min="5" max="7" width="0" style="3" hidden="1" customWidth="1"/>
    <col min="8" max="254" width="9.140625" style="3" customWidth="1"/>
  </cols>
  <sheetData>
    <row r="1" spans="1:7" s="4" customFormat="1" ht="20.100000000000001" customHeight="1" thickBot="1" x14ac:dyDescent="0.25">
      <c r="A1" s="120" t="s">
        <v>94</v>
      </c>
      <c r="B1" s="121"/>
      <c r="C1" s="121"/>
      <c r="D1" s="122"/>
    </row>
    <row r="2" spans="1:7" ht="30" customHeight="1" thickBot="1" x14ac:dyDescent="0.25">
      <c r="A2" s="95"/>
      <c r="B2" s="96" t="s">
        <v>68</v>
      </c>
      <c r="C2" s="97" t="s">
        <v>69</v>
      </c>
      <c r="D2" s="98" t="s">
        <v>39</v>
      </c>
      <c r="E2" s="3" t="s">
        <v>41</v>
      </c>
      <c r="G2" s="7" t="s">
        <v>42</v>
      </c>
    </row>
    <row r="3" spans="1:7" ht="20.100000000000001" customHeight="1" x14ac:dyDescent="0.2">
      <c r="A3" s="57" t="s">
        <v>78</v>
      </c>
      <c r="B3" s="93"/>
      <c r="C3" s="94"/>
      <c r="D3" s="99"/>
      <c r="E3" s="8"/>
      <c r="G3" s="7"/>
    </row>
    <row r="4" spans="1:7" ht="20.100000000000001" customHeight="1" x14ac:dyDescent="0.2">
      <c r="A4" s="59" t="s">
        <v>44</v>
      </c>
      <c r="B4" s="36"/>
      <c r="C4" s="37"/>
      <c r="D4" s="78">
        <f>SUM(B4:C4)</f>
        <v>0</v>
      </c>
      <c r="E4" s="9">
        <v>61220.66</v>
      </c>
      <c r="G4" s="7"/>
    </row>
    <row r="5" spans="1:7" ht="20.100000000000001" customHeight="1" x14ac:dyDescent="0.2">
      <c r="A5" s="59" t="s">
        <v>45</v>
      </c>
      <c r="B5" s="36"/>
      <c r="C5" s="37"/>
      <c r="D5" s="78">
        <f>SUM(B5:C5)</f>
        <v>0</v>
      </c>
      <c r="E5" s="9">
        <f>1893.5+4696.94</f>
        <v>6590.44</v>
      </c>
      <c r="G5" s="10">
        <v>6190</v>
      </c>
    </row>
    <row r="6" spans="1:7" ht="20.100000000000001" customHeight="1" thickBot="1" x14ac:dyDescent="0.25">
      <c r="A6" s="79" t="s">
        <v>46</v>
      </c>
      <c r="B6" s="46">
        <f>SUM(B4:B5)</f>
        <v>0</v>
      </c>
      <c r="C6" s="47">
        <f>SUM(C4:C5)</f>
        <v>0</v>
      </c>
      <c r="D6" s="80">
        <f>SUM(B6:C6)</f>
        <v>0</v>
      </c>
      <c r="E6" s="11">
        <f>SUM(E4:E5)</f>
        <v>67811.100000000006</v>
      </c>
      <c r="G6" s="10"/>
    </row>
    <row r="7" spans="1:7" ht="20.100000000000001" customHeight="1" thickTop="1" x14ac:dyDescent="0.2">
      <c r="A7" s="59" t="s">
        <v>47</v>
      </c>
      <c r="B7" s="38"/>
      <c r="C7" s="39"/>
      <c r="D7" s="81">
        <f>SUM(C7:C7)</f>
        <v>0</v>
      </c>
      <c r="E7" s="9">
        <f>7323.78+2484.73+4785.72</f>
        <v>14594.23</v>
      </c>
      <c r="G7" s="10"/>
    </row>
    <row r="8" spans="1:7" ht="20.100000000000001" customHeight="1" thickBot="1" x14ac:dyDescent="0.25">
      <c r="A8" s="79" t="s">
        <v>48</v>
      </c>
      <c r="B8" s="46">
        <f>B6+B7</f>
        <v>0</v>
      </c>
      <c r="C8" s="47">
        <f>C6+C7</f>
        <v>0</v>
      </c>
      <c r="D8" s="80">
        <f>SUM(B8:C8)</f>
        <v>0</v>
      </c>
      <c r="E8" s="11">
        <f>SUM(E6:E7)</f>
        <v>82405.33</v>
      </c>
      <c r="G8" s="10"/>
    </row>
    <row r="9" spans="1:7" ht="20.100000000000001" customHeight="1" thickTop="1" x14ac:dyDescent="0.2">
      <c r="A9" s="70" t="s">
        <v>79</v>
      </c>
      <c r="B9" s="40"/>
      <c r="C9" s="41"/>
      <c r="D9" s="82"/>
      <c r="E9" s="9"/>
      <c r="G9" s="10"/>
    </row>
    <row r="10" spans="1:7" ht="20.100000000000001" customHeight="1" x14ac:dyDescent="0.2">
      <c r="A10" s="83" t="s">
        <v>50</v>
      </c>
      <c r="B10" s="36"/>
      <c r="C10" s="37"/>
      <c r="D10" s="78"/>
      <c r="E10" s="9">
        <f>1427.33+7272.14</f>
        <v>8699.4700000000012</v>
      </c>
      <c r="G10" s="10" t="s">
        <v>51</v>
      </c>
    </row>
    <row r="11" spans="1:7" ht="20.100000000000001" customHeight="1" x14ac:dyDescent="0.2">
      <c r="A11" s="83" t="s">
        <v>52</v>
      </c>
      <c r="B11" s="36"/>
      <c r="C11" s="37"/>
      <c r="D11" s="78"/>
      <c r="E11" s="9">
        <f>2316.69+257.59+112.55-16.55+44.18</f>
        <v>2714.46</v>
      </c>
      <c r="G11" s="10" t="s">
        <v>53</v>
      </c>
    </row>
    <row r="12" spans="1:7" ht="20.100000000000001" customHeight="1" x14ac:dyDescent="0.2">
      <c r="A12" s="83" t="s">
        <v>54</v>
      </c>
      <c r="B12" s="36"/>
      <c r="C12" s="37"/>
      <c r="D12" s="78"/>
      <c r="E12" s="9">
        <v>785.71</v>
      </c>
      <c r="G12" s="10" t="s">
        <v>55</v>
      </c>
    </row>
    <row r="13" spans="1:7" ht="20.100000000000001" customHeight="1" x14ac:dyDescent="0.2">
      <c r="A13" s="83" t="s">
        <v>56</v>
      </c>
      <c r="B13" s="36"/>
      <c r="C13" s="37"/>
      <c r="D13" s="78"/>
      <c r="E13" s="9">
        <v>298.45</v>
      </c>
      <c r="G13" s="10" t="s">
        <v>57</v>
      </c>
    </row>
    <row r="14" spans="1:7" ht="20.100000000000001" customHeight="1" x14ac:dyDescent="0.2">
      <c r="A14" s="83" t="s">
        <v>58</v>
      </c>
      <c r="B14" s="36"/>
      <c r="C14" s="37"/>
      <c r="D14" s="78"/>
      <c r="E14" s="9"/>
      <c r="G14" s="10">
        <v>6935</v>
      </c>
    </row>
    <row r="15" spans="1:7" ht="20.100000000000001" customHeight="1" x14ac:dyDescent="0.2">
      <c r="A15" s="83" t="s">
        <v>59</v>
      </c>
      <c r="B15" s="36"/>
      <c r="C15" s="37"/>
      <c r="D15" s="78"/>
      <c r="E15" s="9">
        <v>0</v>
      </c>
      <c r="G15" s="10">
        <v>6380</v>
      </c>
    </row>
    <row r="16" spans="1:7" ht="20.100000000000001" customHeight="1" x14ac:dyDescent="0.2">
      <c r="A16" s="83" t="s">
        <v>60</v>
      </c>
      <c r="B16" s="36"/>
      <c r="C16" s="37"/>
      <c r="D16" s="78"/>
      <c r="E16" s="9">
        <v>3093.07</v>
      </c>
      <c r="G16" s="10">
        <v>6650</v>
      </c>
    </row>
    <row r="17" spans="1:254" ht="20.100000000000001" customHeight="1" x14ac:dyDescent="0.2">
      <c r="A17" s="83" t="s">
        <v>61</v>
      </c>
      <c r="B17" s="36"/>
      <c r="C17" s="37"/>
      <c r="D17" s="78"/>
      <c r="E17" s="9">
        <f>158.85+334.25+50</f>
        <v>543.1</v>
      </c>
      <c r="G17" s="10" t="s">
        <v>62</v>
      </c>
    </row>
    <row r="18" spans="1:254" ht="20.100000000000001" customHeight="1" x14ac:dyDescent="0.2">
      <c r="A18" s="83" t="s">
        <v>90</v>
      </c>
      <c r="B18" s="36"/>
      <c r="C18" s="37"/>
      <c r="D18" s="78"/>
      <c r="E18" s="9"/>
      <c r="G18" s="10"/>
    </row>
    <row r="19" spans="1:254" ht="20.100000000000001" customHeight="1" x14ac:dyDescent="0.2">
      <c r="A19" s="83" t="s">
        <v>22</v>
      </c>
      <c r="B19" s="36"/>
      <c r="C19" s="42"/>
      <c r="D19" s="84"/>
      <c r="E19" s="9"/>
      <c r="G19" s="10"/>
    </row>
    <row r="20" spans="1:254" ht="20.100000000000001" customHeight="1" x14ac:dyDescent="0.2">
      <c r="A20" s="85" t="s">
        <v>23</v>
      </c>
      <c r="B20" s="36"/>
      <c r="C20" s="37"/>
      <c r="D20" s="78"/>
      <c r="E20" s="9"/>
      <c r="G20" s="10"/>
    </row>
    <row r="21" spans="1:254" ht="20.100000000000001" customHeight="1" x14ac:dyDescent="0.2">
      <c r="A21" s="86" t="s">
        <v>24</v>
      </c>
      <c r="B21" s="36"/>
      <c r="C21" s="43"/>
      <c r="D21" s="87"/>
      <c r="E21" s="9"/>
      <c r="G21" s="10"/>
    </row>
    <row r="22" spans="1:254" ht="20.100000000000001" customHeight="1" x14ac:dyDescent="0.2">
      <c r="A22" s="83" t="s">
        <v>63</v>
      </c>
      <c r="B22" s="36"/>
      <c r="C22" s="42"/>
      <c r="D22" s="78"/>
      <c r="E22" s="9"/>
      <c r="G22" s="10"/>
    </row>
    <row r="23" spans="1:254" s="6" customFormat="1" ht="20.100000000000001" customHeight="1" x14ac:dyDescent="0.25">
      <c r="A23" s="83" t="s">
        <v>64</v>
      </c>
      <c r="B23" s="36"/>
      <c r="C23" s="37"/>
      <c r="D23" s="87"/>
      <c r="E23" s="12"/>
      <c r="G23" s="13"/>
    </row>
    <row r="24" spans="1:254" s="6" customFormat="1" ht="20.100000000000001" customHeight="1" x14ac:dyDescent="0.25">
      <c r="A24" s="86" t="s">
        <v>91</v>
      </c>
      <c r="B24" s="36"/>
      <c r="C24" s="39"/>
      <c r="D24" s="78"/>
      <c r="E24" s="12"/>
      <c r="G24" s="13"/>
    </row>
    <row r="25" spans="1:254" s="6" customFormat="1" ht="20.100000000000001" customHeight="1" thickBot="1" x14ac:dyDescent="0.3">
      <c r="A25" s="79" t="s">
        <v>65</v>
      </c>
      <c r="B25" s="46">
        <f>SUM(B10:B24)</f>
        <v>0</v>
      </c>
      <c r="C25" s="48">
        <f>SUM(C10:C24)</f>
        <v>0</v>
      </c>
      <c r="D25" s="88">
        <f>SUM(D10:D24)</f>
        <v>0</v>
      </c>
      <c r="E25" s="12"/>
      <c r="G25" s="13"/>
    </row>
    <row r="26" spans="1:254" s="6" customFormat="1" ht="20.100000000000001" customHeight="1" thickTop="1" thickBot="1" x14ac:dyDescent="0.3">
      <c r="A26" s="100" t="s">
        <v>80</v>
      </c>
      <c r="B26" s="44">
        <f>B25+B8</f>
        <v>0</v>
      </c>
      <c r="C26" s="45">
        <f>C25+C8</f>
        <v>0</v>
      </c>
      <c r="D26" s="101">
        <f>D25+D8</f>
        <v>0</v>
      </c>
      <c r="E26" s="12"/>
      <c r="G26" s="13"/>
    </row>
    <row r="27" spans="1:254" ht="20.100000000000001" customHeight="1" thickBot="1" x14ac:dyDescent="0.25">
      <c r="A27" s="102"/>
      <c r="B27" s="14"/>
      <c r="C27" s="15"/>
      <c r="D27" s="103"/>
      <c r="E27" s="9">
        <f>603.02+191.47+119.21</f>
        <v>913.7</v>
      </c>
      <c r="G27" s="10" t="s">
        <v>67</v>
      </c>
    </row>
    <row r="28" spans="1:254" s="29" customFormat="1" ht="15" customHeight="1" x14ac:dyDescent="0.2">
      <c r="A28" s="32" t="s">
        <v>81</v>
      </c>
      <c r="B28" s="50"/>
      <c r="C28" s="51"/>
      <c r="D28" s="52"/>
      <c r="E28" s="28">
        <f>SUM(E10:E27)</f>
        <v>17047.96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</row>
    <row r="29" spans="1:254" s="29" customFormat="1" ht="15" customHeight="1" x14ac:dyDescent="0.2">
      <c r="A29" s="33" t="s">
        <v>82</v>
      </c>
      <c r="B29" s="31"/>
      <c r="C29" s="49"/>
      <c r="D29" s="56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</row>
    <row r="30" spans="1:254" s="29" customFormat="1" ht="15" customHeight="1" thickBot="1" x14ac:dyDescent="0.25">
      <c r="A30" s="30" t="s">
        <v>83</v>
      </c>
      <c r="B30" s="53"/>
      <c r="C30" s="54"/>
      <c r="D30" s="55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</row>
    <row r="31" spans="1:254" x14ac:dyDescent="0.2">
      <c r="A31" s="18"/>
      <c r="B31" s="14"/>
      <c r="C31" s="14"/>
      <c r="D31" s="14"/>
    </row>
    <row r="32" spans="1:254" x14ac:dyDescent="0.2">
      <c r="B32" s="19"/>
      <c r="C32" s="19"/>
      <c r="D32" s="19"/>
    </row>
    <row r="33" spans="2:4" x14ac:dyDescent="0.2">
      <c r="B33" s="19"/>
      <c r="C33" s="19"/>
      <c r="D33" s="19"/>
    </row>
    <row r="34" spans="2:4" x14ac:dyDescent="0.2">
      <c r="B34" s="19"/>
      <c r="C34" s="17"/>
      <c r="D34" s="17"/>
    </row>
    <row r="35" spans="2:4" x14ac:dyDescent="0.2">
      <c r="B35" s="19"/>
      <c r="C35" s="17"/>
      <c r="D35" s="17"/>
    </row>
    <row r="36" spans="2:4" x14ac:dyDescent="0.2">
      <c r="B36" s="17"/>
      <c r="C36" s="17"/>
      <c r="D36" s="17"/>
    </row>
    <row r="37" spans="2:4" x14ac:dyDescent="0.2">
      <c r="B37" s="17"/>
      <c r="C37" s="17"/>
      <c r="D37" s="17"/>
    </row>
    <row r="38" spans="2:4" x14ac:dyDescent="0.2">
      <c r="B38" s="17"/>
      <c r="C38" s="17"/>
      <c r="D38" s="17"/>
    </row>
    <row r="39" spans="2:4" x14ac:dyDescent="0.2">
      <c r="B39" s="17"/>
      <c r="C39" s="17"/>
      <c r="D39" s="17"/>
    </row>
    <row r="40" spans="2:4" x14ac:dyDescent="0.2">
      <c r="B40" s="17"/>
      <c r="C40" s="17"/>
      <c r="D40" s="17"/>
    </row>
    <row r="41" spans="2:4" x14ac:dyDescent="0.2">
      <c r="B41" s="17"/>
    </row>
    <row r="42" spans="2:4" x14ac:dyDescent="0.2">
      <c r="B42" s="17"/>
    </row>
    <row r="43" spans="2:4" x14ac:dyDescent="0.2">
      <c r="B43" s="17"/>
    </row>
    <row r="44" spans="2:4" x14ac:dyDescent="0.2">
      <c r="B44" s="17"/>
    </row>
    <row r="45" spans="2:4" x14ac:dyDescent="0.2">
      <c r="B45" s="17"/>
    </row>
    <row r="46" spans="2:4" x14ac:dyDescent="0.2">
      <c r="B46" s="17"/>
    </row>
    <row r="47" spans="2:4" x14ac:dyDescent="0.2">
      <c r="B47" s="17"/>
    </row>
    <row r="48" spans="2:4" x14ac:dyDescent="0.2">
      <c r="B48" s="17"/>
    </row>
    <row r="49" spans="2:2" x14ac:dyDescent="0.2">
      <c r="B49" s="17"/>
    </row>
    <row r="50" spans="2:2" x14ac:dyDescent="0.2">
      <c r="B50" s="17"/>
    </row>
    <row r="51" spans="2:2" x14ac:dyDescent="0.2">
      <c r="B51" s="17"/>
    </row>
    <row r="52" spans="2:2" x14ac:dyDescent="0.2">
      <c r="B52" s="17"/>
    </row>
    <row r="53" spans="2:2" x14ac:dyDescent="0.2">
      <c r="B53" s="17"/>
    </row>
    <row r="54" spans="2:2" x14ac:dyDescent="0.2">
      <c r="B54" s="17"/>
    </row>
    <row r="55" spans="2:2" x14ac:dyDescent="0.2">
      <c r="B55" s="17"/>
    </row>
    <row r="56" spans="2:2" x14ac:dyDescent="0.2">
      <c r="B56" s="17"/>
    </row>
    <row r="57" spans="2:2" x14ac:dyDescent="0.2">
      <c r="B57" s="17"/>
    </row>
    <row r="58" spans="2:2" x14ac:dyDescent="0.2">
      <c r="B58" s="17"/>
    </row>
    <row r="59" spans="2:2" x14ac:dyDescent="0.2">
      <c r="B59" s="17"/>
    </row>
    <row r="60" spans="2:2" x14ac:dyDescent="0.2">
      <c r="B60" s="17"/>
    </row>
    <row r="61" spans="2:2" x14ac:dyDescent="0.2">
      <c r="B61" s="17"/>
    </row>
    <row r="62" spans="2:2" x14ac:dyDescent="0.2">
      <c r="B62" s="17"/>
    </row>
    <row r="63" spans="2:2" x14ac:dyDescent="0.2">
      <c r="B63" s="17"/>
    </row>
    <row r="64" spans="2:2" x14ac:dyDescent="0.2">
      <c r="B64" s="17"/>
    </row>
    <row r="65" spans="2:2" x14ac:dyDescent="0.2">
      <c r="B65" s="17"/>
    </row>
    <row r="66" spans="2:2" x14ac:dyDescent="0.2">
      <c r="B66" s="17"/>
    </row>
    <row r="67" spans="2:2" x14ac:dyDescent="0.2">
      <c r="B67" s="17"/>
    </row>
  </sheetData>
  <sheetProtection selectLockedCells="1" selectUnlockedCells="1"/>
  <mergeCells count="1">
    <mergeCell ref="A1:D1"/>
  </mergeCells>
  <pageMargins left="0.75" right="0.75" top="0.75" bottom="0.5" header="0.25" footer="0.25"/>
  <pageSetup firstPageNumber="0" orientation="portrait" horizontalDpi="300" verticalDpi="300" r:id="rId1"/>
  <headerFooter alignWithMargins="0">
    <oddHeader>&amp;C&amp;"Verdana,Bold"&amp;12B. Projected Expenses (7/1/16 thru 6/30/17)</oddHeader>
    <oddFooter>&amp;LWisconsin Trust Account Foundation, Inc.&amp;R2016-17 DVSA State Appr Grant App Financial and Misc Reports - 2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7"/>
  <sheetViews>
    <sheetView topLeftCell="A10" zoomScale="90" zoomScaleNormal="90" workbookViewId="0">
      <selection activeCell="L18" sqref="L18"/>
    </sheetView>
  </sheetViews>
  <sheetFormatPr defaultRowHeight="12.75" x14ac:dyDescent="0.2"/>
  <cols>
    <col min="1" max="1" width="42.5703125" style="3" customWidth="1"/>
    <col min="2" max="2" width="15.7109375" customWidth="1"/>
    <col min="3" max="4" width="15.7109375" style="3" customWidth="1"/>
    <col min="5" max="5" width="9.140625" style="3"/>
    <col min="6" max="9" width="0" style="3" hidden="1" customWidth="1"/>
    <col min="10" max="16384" width="9.140625" style="3"/>
  </cols>
  <sheetData>
    <row r="1" spans="1:9" s="4" customFormat="1" ht="20.100000000000001" customHeight="1" thickBot="1" x14ac:dyDescent="0.25">
      <c r="A1" s="123" t="s">
        <v>98</v>
      </c>
      <c r="B1" s="124"/>
      <c r="C1" s="124"/>
      <c r="D1" s="125"/>
    </row>
    <row r="2" spans="1:9" ht="33.75" customHeight="1" thickBot="1" x14ac:dyDescent="0.25">
      <c r="A2" s="74"/>
      <c r="B2" s="24" t="s">
        <v>68</v>
      </c>
      <c r="C2" s="26" t="s">
        <v>69</v>
      </c>
      <c r="D2" s="75" t="s">
        <v>39</v>
      </c>
      <c r="F2" s="3" t="s">
        <v>40</v>
      </c>
      <c r="G2" s="3" t="s">
        <v>41</v>
      </c>
      <c r="I2" s="7" t="s">
        <v>42</v>
      </c>
    </row>
    <row r="3" spans="1:9" ht="20.100000000000001" customHeight="1" x14ac:dyDescent="0.2">
      <c r="A3" s="76" t="s">
        <v>43</v>
      </c>
      <c r="B3" s="25"/>
      <c r="C3" s="27"/>
      <c r="D3" s="77"/>
      <c r="F3" s="8"/>
      <c r="G3" s="8"/>
      <c r="I3" s="7"/>
    </row>
    <row r="4" spans="1:9" ht="20.100000000000001" customHeight="1" x14ac:dyDescent="0.2">
      <c r="A4" s="59" t="s">
        <v>44</v>
      </c>
      <c r="B4" s="36"/>
      <c r="C4" s="37"/>
      <c r="D4" s="78">
        <f>SUM(B4:C4)</f>
        <v>0</v>
      </c>
      <c r="F4" s="9">
        <v>30106.11</v>
      </c>
      <c r="G4" s="9">
        <v>61220.66</v>
      </c>
      <c r="I4" s="7"/>
    </row>
    <row r="5" spans="1:9" ht="20.100000000000001" customHeight="1" x14ac:dyDescent="0.2">
      <c r="A5" s="59" t="s">
        <v>45</v>
      </c>
      <c r="B5" s="36"/>
      <c r="C5" s="37"/>
      <c r="D5" s="78">
        <f>SUM(B5:C5)</f>
        <v>0</v>
      </c>
      <c r="F5" s="9">
        <f>3414.2+5245.25</f>
        <v>8659.4500000000007</v>
      </c>
      <c r="G5" s="9">
        <f>1893.5+4696.94</f>
        <v>6590.44</v>
      </c>
      <c r="I5" s="10">
        <v>6190</v>
      </c>
    </row>
    <row r="6" spans="1:9" ht="20.100000000000001" customHeight="1" thickBot="1" x14ac:dyDescent="0.25">
      <c r="A6" s="79" t="s">
        <v>46</v>
      </c>
      <c r="B6" s="46">
        <f>SUM(B4:B5)</f>
        <v>0</v>
      </c>
      <c r="C6" s="47">
        <f>SUM(C4:C5)</f>
        <v>0</v>
      </c>
      <c r="D6" s="80">
        <f>SUM(B6:C6)</f>
        <v>0</v>
      </c>
      <c r="F6" s="11">
        <f>SUM(F4:F5)</f>
        <v>38765.56</v>
      </c>
      <c r="G6" s="11">
        <f>SUM(G4:G5)</f>
        <v>67811.100000000006</v>
      </c>
      <c r="I6" s="10"/>
    </row>
    <row r="7" spans="1:9" ht="20.100000000000001" customHeight="1" thickTop="1" x14ac:dyDescent="0.2">
      <c r="A7" s="59" t="s">
        <v>47</v>
      </c>
      <c r="B7" s="38"/>
      <c r="C7" s="39"/>
      <c r="D7" s="81">
        <f>SUM(C7:C7)</f>
        <v>0</v>
      </c>
      <c r="F7" s="9">
        <f>3822.32+1456.83+2795.5</f>
        <v>8074.65</v>
      </c>
      <c r="G7" s="9">
        <f>7323.78+2484.73+4785.72</f>
        <v>14594.23</v>
      </c>
      <c r="I7" s="10"/>
    </row>
    <row r="8" spans="1:9" ht="20.100000000000001" customHeight="1" thickBot="1" x14ac:dyDescent="0.25">
      <c r="A8" s="79" t="s">
        <v>48</v>
      </c>
      <c r="B8" s="46">
        <f>B6+B7</f>
        <v>0</v>
      </c>
      <c r="C8" s="47">
        <f>C6+C7</f>
        <v>0</v>
      </c>
      <c r="D8" s="80">
        <f>SUM(B8:C8)</f>
        <v>0</v>
      </c>
      <c r="F8" s="11">
        <f>SUM(F6:F7)</f>
        <v>46840.21</v>
      </c>
      <c r="G8" s="11">
        <f>SUM(G6:G7)</f>
        <v>82405.33</v>
      </c>
      <c r="I8" s="10"/>
    </row>
    <row r="9" spans="1:9" ht="20.100000000000001" customHeight="1" thickTop="1" x14ac:dyDescent="0.2">
      <c r="A9" s="70" t="s">
        <v>49</v>
      </c>
      <c r="B9" s="40"/>
      <c r="C9" s="41"/>
      <c r="D9" s="82"/>
      <c r="F9" s="9"/>
      <c r="G9" s="9"/>
      <c r="I9" s="10"/>
    </row>
    <row r="10" spans="1:9" ht="20.100000000000001" customHeight="1" x14ac:dyDescent="0.2">
      <c r="A10" s="83" t="s">
        <v>50</v>
      </c>
      <c r="B10" s="36"/>
      <c r="C10" s="37"/>
      <c r="D10" s="78"/>
      <c r="F10" s="9">
        <f>799.17+3777.35</f>
        <v>4576.5199999999995</v>
      </c>
      <c r="G10" s="9">
        <f>1427.33+7272.14</f>
        <v>8699.4700000000012</v>
      </c>
      <c r="I10" s="10" t="s">
        <v>51</v>
      </c>
    </row>
    <row r="11" spans="1:9" ht="20.100000000000001" customHeight="1" x14ac:dyDescent="0.2">
      <c r="A11" s="83" t="s">
        <v>52</v>
      </c>
      <c r="B11" s="36"/>
      <c r="C11" s="37"/>
      <c r="D11" s="78"/>
      <c r="F11" s="9">
        <f>1416.5+142.24+67.23</f>
        <v>1625.97</v>
      </c>
      <c r="G11" s="9">
        <f>2316.69+257.59+112.55-16.55+44.18</f>
        <v>2714.46</v>
      </c>
      <c r="I11" s="10" t="s">
        <v>53</v>
      </c>
    </row>
    <row r="12" spans="1:9" ht="20.100000000000001" customHeight="1" x14ac:dyDescent="0.2">
      <c r="A12" s="83" t="s">
        <v>54</v>
      </c>
      <c r="B12" s="36"/>
      <c r="C12" s="37"/>
      <c r="D12" s="78"/>
      <c r="F12" s="9">
        <f>335.06</f>
        <v>335.06</v>
      </c>
      <c r="G12" s="9">
        <v>785.71</v>
      </c>
      <c r="I12" s="10" t="s">
        <v>55</v>
      </c>
    </row>
    <row r="13" spans="1:9" ht="20.100000000000001" customHeight="1" x14ac:dyDescent="0.2">
      <c r="A13" s="83" t="s">
        <v>56</v>
      </c>
      <c r="B13" s="36"/>
      <c r="C13" s="37"/>
      <c r="D13" s="78"/>
      <c r="F13" s="9">
        <v>266.3</v>
      </c>
      <c r="G13" s="9">
        <v>298.45</v>
      </c>
      <c r="I13" s="10" t="s">
        <v>57</v>
      </c>
    </row>
    <row r="14" spans="1:9" ht="20.100000000000001" customHeight="1" x14ac:dyDescent="0.2">
      <c r="A14" s="83" t="s">
        <v>58</v>
      </c>
      <c r="B14" s="36"/>
      <c r="C14" s="37"/>
      <c r="D14" s="78"/>
      <c r="F14" s="9">
        <v>62.13</v>
      </c>
      <c r="G14" s="9"/>
      <c r="I14" s="10">
        <v>6935</v>
      </c>
    </row>
    <row r="15" spans="1:9" ht="20.100000000000001" customHeight="1" x14ac:dyDescent="0.2">
      <c r="A15" s="83" t="s">
        <v>59</v>
      </c>
      <c r="B15" s="36"/>
      <c r="C15" s="37"/>
      <c r="D15" s="78"/>
      <c r="F15" s="9">
        <v>752</v>
      </c>
      <c r="G15" s="9">
        <v>0</v>
      </c>
      <c r="I15" s="10">
        <v>6380</v>
      </c>
    </row>
    <row r="16" spans="1:9" ht="20.100000000000001" customHeight="1" x14ac:dyDescent="0.2">
      <c r="A16" s="83" t="s">
        <v>60</v>
      </c>
      <c r="B16" s="36"/>
      <c r="C16" s="37"/>
      <c r="D16" s="78"/>
      <c r="F16" s="9">
        <v>909.19</v>
      </c>
      <c r="G16" s="9">
        <v>3093.07</v>
      </c>
      <c r="I16" s="10">
        <v>6650</v>
      </c>
    </row>
    <row r="17" spans="1:254" ht="20.100000000000001" customHeight="1" x14ac:dyDescent="0.2">
      <c r="A17" s="83" t="s">
        <v>61</v>
      </c>
      <c r="B17" s="36"/>
      <c r="C17" s="37"/>
      <c r="D17" s="78"/>
      <c r="F17" s="9">
        <f>22.81+1481.75+44.54</f>
        <v>1549.1</v>
      </c>
      <c r="G17" s="9">
        <f>158.85+334.25+50</f>
        <v>543.1</v>
      </c>
      <c r="I17" s="10" t="s">
        <v>62</v>
      </c>
    </row>
    <row r="18" spans="1:254" ht="20.100000000000001" customHeight="1" x14ac:dyDescent="0.2">
      <c r="A18" s="83" t="s">
        <v>90</v>
      </c>
      <c r="B18" s="36"/>
      <c r="C18" s="37"/>
      <c r="D18" s="78"/>
      <c r="F18" s="9"/>
      <c r="G18" s="9"/>
      <c r="I18" s="10"/>
    </row>
    <row r="19" spans="1:254" ht="20.100000000000001" customHeight="1" x14ac:dyDescent="0.2">
      <c r="A19" s="83" t="s">
        <v>22</v>
      </c>
      <c r="B19" s="36"/>
      <c r="C19" s="42"/>
      <c r="D19" s="84"/>
      <c r="F19" s="9"/>
      <c r="G19" s="9"/>
      <c r="I19" s="10"/>
    </row>
    <row r="20" spans="1:254" ht="20.100000000000001" customHeight="1" x14ac:dyDescent="0.2">
      <c r="A20" s="85" t="s">
        <v>23</v>
      </c>
      <c r="B20" s="36"/>
      <c r="C20" s="37"/>
      <c r="D20" s="78"/>
      <c r="F20" s="9"/>
      <c r="G20" s="9"/>
      <c r="I20" s="10"/>
    </row>
    <row r="21" spans="1:254" ht="20.100000000000001" customHeight="1" x14ac:dyDescent="0.2">
      <c r="A21" s="86" t="s">
        <v>24</v>
      </c>
      <c r="B21" s="36"/>
      <c r="C21" s="43"/>
      <c r="D21" s="87"/>
      <c r="F21" s="9"/>
      <c r="G21" s="9"/>
      <c r="I21" s="10"/>
    </row>
    <row r="22" spans="1:254" ht="20.100000000000001" customHeight="1" x14ac:dyDescent="0.2">
      <c r="A22" s="83" t="s">
        <v>63</v>
      </c>
      <c r="B22" s="36"/>
      <c r="C22" s="42"/>
      <c r="D22" s="78"/>
      <c r="F22" s="9"/>
      <c r="G22" s="9"/>
      <c r="I22" s="10"/>
    </row>
    <row r="23" spans="1:254" s="6" customFormat="1" ht="20.100000000000001" customHeight="1" x14ac:dyDescent="0.25">
      <c r="A23" s="83" t="s">
        <v>64</v>
      </c>
      <c r="B23" s="36"/>
      <c r="C23" s="37"/>
      <c r="D23" s="87"/>
      <c r="F23" s="12"/>
      <c r="G23" s="12"/>
      <c r="I23" s="13"/>
    </row>
    <row r="24" spans="1:254" s="6" customFormat="1" ht="20.100000000000001" customHeight="1" x14ac:dyDescent="0.25">
      <c r="A24" s="86" t="s">
        <v>91</v>
      </c>
      <c r="B24" s="36"/>
      <c r="C24" s="39"/>
      <c r="D24" s="78"/>
      <c r="F24" s="12"/>
      <c r="G24" s="12"/>
      <c r="I24" s="13"/>
    </row>
    <row r="25" spans="1:254" s="6" customFormat="1" ht="20.100000000000001" customHeight="1" thickBot="1" x14ac:dyDescent="0.3">
      <c r="A25" s="79" t="s">
        <v>65</v>
      </c>
      <c r="B25" s="46">
        <f>SUM(B10:B24)</f>
        <v>0</v>
      </c>
      <c r="C25" s="48">
        <f>SUM(C10:C24)</f>
        <v>0</v>
      </c>
      <c r="D25" s="88">
        <f>SUM(D10:D24)</f>
        <v>0</v>
      </c>
      <c r="F25" s="12"/>
      <c r="G25" s="12"/>
      <c r="I25" s="13"/>
    </row>
    <row r="26" spans="1:254" s="6" customFormat="1" ht="20.100000000000001" customHeight="1" thickTop="1" thickBot="1" x14ac:dyDescent="0.3">
      <c r="A26" s="89" t="s">
        <v>66</v>
      </c>
      <c r="B26" s="90">
        <f>B25+B8</f>
        <v>0</v>
      </c>
      <c r="C26" s="91">
        <f>C25+C8</f>
        <v>0</v>
      </c>
      <c r="D26" s="92">
        <f>D25+D8</f>
        <v>0</v>
      </c>
      <c r="F26" s="12"/>
      <c r="G26" s="12"/>
      <c r="I26" s="13"/>
    </row>
    <row r="27" spans="1:254" ht="20.100000000000001" customHeight="1" thickBot="1" x14ac:dyDescent="0.25">
      <c r="A27" s="14"/>
      <c r="B27" s="14"/>
      <c r="C27" s="15"/>
      <c r="D27" s="16"/>
      <c r="E27" s="17"/>
      <c r="F27" s="9">
        <f>65.01+16.88+248.17</f>
        <v>330.06</v>
      </c>
      <c r="G27" s="9">
        <f>603.02+191.47+119.21</f>
        <v>913.7</v>
      </c>
      <c r="I27" s="10" t="s">
        <v>67</v>
      </c>
    </row>
    <row r="28" spans="1:254" s="29" customFormat="1" ht="15" customHeight="1" x14ac:dyDescent="0.2">
      <c r="A28" s="127" t="s">
        <v>81</v>
      </c>
      <c r="B28" s="128"/>
      <c r="C28" s="129"/>
      <c r="D28" s="130"/>
      <c r="E28" s="28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</row>
    <row r="29" spans="1:254" s="29" customFormat="1" ht="15" customHeight="1" x14ac:dyDescent="0.2">
      <c r="A29" s="131" t="s">
        <v>82</v>
      </c>
      <c r="B29" s="132"/>
      <c r="C29" s="133"/>
      <c r="D29" s="134"/>
      <c r="E29" s="28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</row>
    <row r="30" spans="1:254" s="29" customFormat="1" ht="15" customHeight="1" thickBot="1" x14ac:dyDescent="0.25">
      <c r="A30" s="135" t="s">
        <v>84</v>
      </c>
      <c r="B30" s="136"/>
      <c r="C30" s="137"/>
      <c r="D30" s="1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</row>
    <row r="31" spans="1:254" ht="20.100000000000001" customHeight="1" x14ac:dyDescent="0.2">
      <c r="A31" s="14"/>
      <c r="B31" s="14"/>
      <c r="C31" s="14"/>
      <c r="D31" s="14"/>
    </row>
    <row r="32" spans="1:254" s="17" customFormat="1" x14ac:dyDescent="0.2">
      <c r="A32" s="19"/>
      <c r="B32" s="19"/>
      <c r="C32" s="19"/>
      <c r="D32" s="19"/>
      <c r="E32" s="19"/>
    </row>
    <row r="33" spans="1:5" s="17" customFormat="1" x14ac:dyDescent="0.2">
      <c r="A33" s="19"/>
      <c r="B33" s="19"/>
      <c r="C33" s="19"/>
      <c r="D33" s="19"/>
      <c r="E33" s="19"/>
    </row>
    <row r="34" spans="1:5" s="17" customFormat="1" x14ac:dyDescent="0.2">
      <c r="B34" s="19"/>
    </row>
    <row r="35" spans="1:5" s="17" customFormat="1" x14ac:dyDescent="0.2">
      <c r="B35" s="19"/>
    </row>
    <row r="36" spans="1:5" s="17" customFormat="1" x14ac:dyDescent="0.2"/>
    <row r="37" spans="1:5" s="17" customFormat="1" x14ac:dyDescent="0.2"/>
    <row r="38" spans="1:5" s="17" customFormat="1" x14ac:dyDescent="0.2"/>
    <row r="39" spans="1:5" s="17" customFormat="1" x14ac:dyDescent="0.2"/>
    <row r="40" spans="1:5" s="17" customFormat="1" x14ac:dyDescent="0.2"/>
    <row r="41" spans="1:5" x14ac:dyDescent="0.2">
      <c r="B41" s="17"/>
    </row>
    <row r="42" spans="1:5" x14ac:dyDescent="0.2">
      <c r="B42" s="17"/>
    </row>
    <row r="43" spans="1:5" x14ac:dyDescent="0.2">
      <c r="B43" s="17"/>
    </row>
    <row r="44" spans="1:5" x14ac:dyDescent="0.2">
      <c r="B44" s="17"/>
    </row>
    <row r="45" spans="1:5" x14ac:dyDescent="0.2">
      <c r="B45" s="17"/>
    </row>
    <row r="46" spans="1:5" x14ac:dyDescent="0.2">
      <c r="B46" s="17"/>
    </row>
    <row r="47" spans="1:5" x14ac:dyDescent="0.2">
      <c r="B47" s="17"/>
    </row>
    <row r="48" spans="1:5" x14ac:dyDescent="0.2">
      <c r="B48" s="17"/>
    </row>
    <row r="49" spans="2:2" x14ac:dyDescent="0.2">
      <c r="B49" s="17"/>
    </row>
    <row r="50" spans="2:2" x14ac:dyDescent="0.2">
      <c r="B50" s="17"/>
    </row>
    <row r="51" spans="2:2" x14ac:dyDescent="0.2">
      <c r="B51" s="17"/>
    </row>
    <row r="52" spans="2:2" x14ac:dyDescent="0.2">
      <c r="B52" s="17"/>
    </row>
    <row r="53" spans="2:2" x14ac:dyDescent="0.2">
      <c r="B53" s="17"/>
    </row>
    <row r="54" spans="2:2" x14ac:dyDescent="0.2">
      <c r="B54" s="17"/>
    </row>
    <row r="55" spans="2:2" x14ac:dyDescent="0.2">
      <c r="B55" s="17"/>
    </row>
    <row r="56" spans="2:2" x14ac:dyDescent="0.2">
      <c r="B56" s="17"/>
    </row>
    <row r="57" spans="2:2" x14ac:dyDescent="0.2">
      <c r="B57" s="17"/>
    </row>
    <row r="58" spans="2:2" x14ac:dyDescent="0.2">
      <c r="B58" s="17"/>
    </row>
    <row r="59" spans="2:2" x14ac:dyDescent="0.2">
      <c r="B59" s="17"/>
    </row>
    <row r="60" spans="2:2" x14ac:dyDescent="0.2">
      <c r="B60" s="17"/>
    </row>
    <row r="61" spans="2:2" x14ac:dyDescent="0.2">
      <c r="B61" s="17"/>
    </row>
    <row r="62" spans="2:2" x14ac:dyDescent="0.2">
      <c r="B62" s="17"/>
    </row>
    <row r="63" spans="2:2" x14ac:dyDescent="0.2">
      <c r="B63" s="17"/>
    </row>
    <row r="64" spans="2:2" x14ac:dyDescent="0.2">
      <c r="B64" s="17"/>
    </row>
    <row r="65" spans="2:2" x14ac:dyDescent="0.2">
      <c r="B65" s="17"/>
    </row>
    <row r="66" spans="2:2" x14ac:dyDescent="0.2">
      <c r="B66" s="17"/>
    </row>
    <row r="67" spans="2:2" x14ac:dyDescent="0.2">
      <c r="B67" s="17"/>
    </row>
  </sheetData>
  <sheetProtection selectLockedCells="1" selectUnlockedCells="1"/>
  <mergeCells count="1">
    <mergeCell ref="A1:D1"/>
  </mergeCells>
  <pageMargins left="0.75" right="0.75" top="0.75" bottom="0.75" header="0.25" footer="0.25"/>
  <pageSetup firstPageNumber="0" orientation="portrait" horizontalDpi="300" verticalDpi="300" r:id="rId1"/>
  <headerFooter alignWithMargins="0">
    <oddHeader>&amp;C&amp;"Verdana,Bold"&amp;12B. Projected Expenses (7/1/17 thru 6/30/18)</oddHeader>
    <oddFooter>&amp;LWisconsin Trust Account Foundation, Inc.&amp;R2016-17 DVSA State Appr Grant App Financial and Misc Reports - 3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zoomScale="90" zoomScaleNormal="90" workbookViewId="0">
      <selection activeCell="A27" sqref="A27"/>
    </sheetView>
  </sheetViews>
  <sheetFormatPr defaultRowHeight="12.75" x14ac:dyDescent="0.2"/>
  <cols>
    <col min="1" max="1" width="105.28515625" style="10" customWidth="1"/>
    <col min="2" max="16384" width="9.140625" style="3"/>
  </cols>
  <sheetData>
    <row r="1" spans="1:1" s="21" customFormat="1" x14ac:dyDescent="0.2">
      <c r="A1" s="20" t="s">
        <v>70</v>
      </c>
    </row>
    <row r="2" spans="1:1" s="21" customFormat="1" x14ac:dyDescent="0.2">
      <c r="A2" s="22"/>
    </row>
    <row r="3" spans="1:1" s="21" customFormat="1" ht="25.5" x14ac:dyDescent="0.2">
      <c r="A3" s="20" t="s">
        <v>85</v>
      </c>
    </row>
    <row r="4" spans="1:1" s="21" customFormat="1" x14ac:dyDescent="0.2">
      <c r="A4" s="22"/>
    </row>
    <row r="5" spans="1:1" s="21" customFormat="1" ht="25.5" x14ac:dyDescent="0.2">
      <c r="A5" s="20" t="s">
        <v>71</v>
      </c>
    </row>
    <row r="6" spans="1:1" s="21" customFormat="1" x14ac:dyDescent="0.2">
      <c r="A6" s="22"/>
    </row>
    <row r="7" spans="1:1" s="21" customFormat="1" x14ac:dyDescent="0.2">
      <c r="A7" s="20" t="s">
        <v>72</v>
      </c>
    </row>
    <row r="8" spans="1:1" s="21" customFormat="1" x14ac:dyDescent="0.2">
      <c r="A8" s="22"/>
    </row>
    <row r="9" spans="1:1" s="21" customFormat="1" ht="25.5" x14ac:dyDescent="0.2">
      <c r="A9" s="20" t="s">
        <v>87</v>
      </c>
    </row>
    <row r="10" spans="1:1" s="21" customFormat="1" x14ac:dyDescent="0.2">
      <c r="A10" s="22"/>
    </row>
    <row r="11" spans="1:1" s="21" customFormat="1" ht="25.5" x14ac:dyDescent="0.2">
      <c r="A11" s="20" t="s">
        <v>86</v>
      </c>
    </row>
    <row r="12" spans="1:1" s="21" customFormat="1" x14ac:dyDescent="0.2">
      <c r="A12" s="22"/>
    </row>
    <row r="13" spans="1:1" s="21" customFormat="1" x14ac:dyDescent="0.2">
      <c r="A13" s="20" t="s">
        <v>88</v>
      </c>
    </row>
    <row r="14" spans="1:1" s="21" customFormat="1" x14ac:dyDescent="0.2">
      <c r="A14" s="22"/>
    </row>
    <row r="15" spans="1:1" s="21" customFormat="1" ht="51" x14ac:dyDescent="0.2">
      <c r="A15" s="20" t="s">
        <v>73</v>
      </c>
    </row>
    <row r="16" spans="1:1" s="21" customFormat="1" x14ac:dyDescent="0.2">
      <c r="A16" s="22"/>
    </row>
    <row r="17" spans="1:1" s="21" customFormat="1" ht="25.5" x14ac:dyDescent="0.2">
      <c r="A17" s="20" t="s">
        <v>74</v>
      </c>
    </row>
    <row r="18" spans="1:1" s="21" customFormat="1" x14ac:dyDescent="0.2">
      <c r="A18" s="20"/>
    </row>
    <row r="19" spans="1:1" s="21" customFormat="1" x14ac:dyDescent="0.2">
      <c r="A19" s="20" t="s">
        <v>75</v>
      </c>
    </row>
    <row r="20" spans="1:1" s="21" customFormat="1" x14ac:dyDescent="0.2">
      <c r="A20" s="22"/>
    </row>
    <row r="21" spans="1:1" s="21" customFormat="1" x14ac:dyDescent="0.2">
      <c r="A21" s="20" t="s">
        <v>89</v>
      </c>
    </row>
    <row r="22" spans="1:1" s="21" customFormat="1" x14ac:dyDescent="0.2">
      <c r="A22" s="22"/>
    </row>
    <row r="23" spans="1:1" s="21" customFormat="1" x14ac:dyDescent="0.2">
      <c r="A23" s="20" t="s">
        <v>92</v>
      </c>
    </row>
    <row r="24" spans="1:1" s="21" customFormat="1" x14ac:dyDescent="0.2">
      <c r="A24" s="22"/>
    </row>
    <row r="25" spans="1:1" ht="13.5" x14ac:dyDescent="0.25">
      <c r="A25" s="23"/>
    </row>
  </sheetData>
  <sheetProtection selectLockedCells="1" selectUnlockedCells="1"/>
  <pageMargins left="0.25" right="0.25" top="1" bottom="1" header="0.5" footer="0.5"/>
  <pageSetup firstPageNumber="0" orientation="portrait" horizontalDpi="300" verticalDpi="300" r:id="rId1"/>
  <headerFooter alignWithMargins="0">
    <oddHeader>&amp;C&amp;"Verdana,Bold"&amp;12Expense Category Explanations</oddHeader>
    <oddFooter>&amp;LWisconsin Trust Account Foundation, Inc.&amp;R2011 Grant Application Financial and Miscellaneous Reports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A. Revenue-Sources of Funds</vt:lpstr>
      <vt:lpstr>B. 7-1-17 thru 6-30-18 Projecte</vt:lpstr>
      <vt:lpstr>C. 7-1-18 thru 6-30-19 Projecte</vt:lpstr>
      <vt:lpstr>Expense Category Explanations</vt:lpstr>
      <vt:lpstr>'C. 7-1-18 thru 6-30-19 Projecte'!Excel_BuiltIn_Print_Area</vt:lpstr>
      <vt:lpstr>'A. Revenue-Sources of Funds'!Print_Area</vt:lpstr>
      <vt:lpstr>'B. 7-1-17 thru 6-30-18 Projecte'!Print_Area</vt:lpstr>
      <vt:lpstr>'C. 7-1-18 thru 6-30-19 Projecte'!Print_Area</vt:lpstr>
      <vt:lpstr>Instructions!Print_Area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Murrays</dc:creator>
  <cp:lastModifiedBy>Carlos Arenas</cp:lastModifiedBy>
  <cp:lastPrinted>2015-11-24T15:15:53Z</cp:lastPrinted>
  <dcterms:created xsi:type="dcterms:W3CDTF">2015-11-24T14:55:26Z</dcterms:created>
  <dcterms:modified xsi:type="dcterms:W3CDTF">2018-02-06T16:31:52Z</dcterms:modified>
</cp:coreProperties>
</file>